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orcetechnology-my.sharepoint.com/personal/ktr_forcetechnology_com/Documents/"/>
    </mc:Choice>
  </mc:AlternateContent>
  <xr:revisionPtr revIDLastSave="34" documentId="8_{FC3A6BEE-3F4C-44C5-821C-6BAAFD2BDB5A}" xr6:coauthVersionLast="47" xr6:coauthVersionMax="47" xr10:uidLastSave="{909BD611-DDDF-4452-B148-48B5C73877A2}"/>
  <bookViews>
    <workbookView xWindow="25080" yWindow="-120" windowWidth="25440" windowHeight="15270" activeTab="3" xr2:uid="{5CC6E55D-4C57-47CB-A9A6-4B7955C0647F}"/>
  </bookViews>
  <sheets>
    <sheet name="SM-RI-X Tubine 20 bar" sheetId="6" r:id="rId1"/>
    <sheet name="SM-RI-X Tubine 30 bar" sheetId="10" r:id="rId2"/>
    <sheet name="Emerson 3” Coriolis 30 bar." sheetId="9" r:id="rId3"/>
    <sheet name="Emerson 3” Coriolis 20 bar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9" l="1"/>
  <c r="N37" i="9"/>
  <c r="M36" i="9"/>
  <c r="N36" i="9"/>
  <c r="M35" i="9"/>
  <c r="N35" i="9"/>
  <c r="N34" i="9"/>
  <c r="M34" i="9"/>
  <c r="M25" i="9"/>
  <c r="N25" i="9"/>
  <c r="M33" i="9"/>
  <c r="N33" i="9"/>
  <c r="M32" i="9"/>
  <c r="N32" i="9"/>
  <c r="N24" i="11" l="1"/>
  <c r="N23" i="11"/>
  <c r="N21" i="11"/>
  <c r="N19" i="11"/>
  <c r="N17" i="11"/>
  <c r="N15" i="11"/>
  <c r="M24" i="11"/>
  <c r="M23" i="11"/>
  <c r="M21" i="11"/>
  <c r="M29" i="11" s="1"/>
  <c r="M19" i="11"/>
  <c r="M28" i="11" s="1"/>
  <c r="M17" i="11"/>
  <c r="M27" i="11" s="1"/>
  <c r="M15" i="11"/>
  <c r="M26" i="11" s="1"/>
  <c r="M30" i="11"/>
  <c r="K15" i="11"/>
  <c r="O17" i="11" s="1"/>
  <c r="K16" i="11"/>
  <c r="K17" i="11"/>
  <c r="K18" i="11"/>
  <c r="K19" i="11"/>
  <c r="K20" i="11"/>
  <c r="K21" i="11"/>
  <c r="K22" i="11"/>
  <c r="K23" i="11"/>
  <c r="K24" i="11"/>
  <c r="K14" i="11"/>
  <c r="N30" i="11" l="1"/>
  <c r="N29" i="11"/>
  <c r="N26" i="11"/>
  <c r="N28" i="11"/>
  <c r="O23" i="11"/>
  <c r="O24" i="11"/>
  <c r="O19" i="11"/>
  <c r="O15" i="11"/>
  <c r="O21" i="11"/>
  <c r="N27" i="11"/>
  <c r="O16" i="9" l="1"/>
  <c r="N16" i="9"/>
  <c r="M16" i="9"/>
  <c r="M19" i="9"/>
  <c r="N19" i="9"/>
  <c r="O19" i="9"/>
  <c r="O22" i="9"/>
  <c r="N22" i="9"/>
  <c r="M22" i="9"/>
  <c r="O25" i="9"/>
  <c r="M28" i="9"/>
  <c r="O28" i="9"/>
  <c r="N28" i="9"/>
  <c r="N29" i="9"/>
  <c r="M29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42" i="9"/>
  <c r="K43" i="9"/>
  <c r="K44" i="9"/>
  <c r="K45" i="9"/>
  <c r="K46" i="9"/>
  <c r="K47" i="9"/>
  <c r="K48" i="9"/>
  <c r="K49" i="9"/>
  <c r="K50" i="9"/>
  <c r="K51" i="9" l="1"/>
  <c r="K52" i="9"/>
  <c r="K53" i="9"/>
  <c r="K54" i="9"/>
  <c r="K55" i="9"/>
  <c r="K56" i="9"/>
  <c r="K57" i="9"/>
  <c r="A14" i="6" l="1"/>
  <c r="A15" i="6"/>
  <c r="A16" i="6"/>
  <c r="K16" i="6"/>
  <c r="L16" i="6"/>
  <c r="M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M31" i="10"/>
  <c r="L31" i="10"/>
  <c r="K31" i="10"/>
  <c r="M28" i="10"/>
  <c r="L28" i="10"/>
  <c r="K28" i="10"/>
  <c r="M25" i="10"/>
  <c r="L25" i="10"/>
  <c r="K25" i="10"/>
  <c r="M22" i="10"/>
  <c r="L22" i="10"/>
  <c r="K22" i="10"/>
  <c r="M19" i="10"/>
  <c r="L19" i="10"/>
  <c r="K19" i="10"/>
  <c r="M16" i="10"/>
  <c r="L16" i="10"/>
  <c r="K16" i="10"/>
  <c r="M31" i="6"/>
  <c r="L31" i="6"/>
  <c r="K31" i="6"/>
  <c r="M28" i="6"/>
  <c r="L28" i="6"/>
  <c r="K28" i="6"/>
  <c r="M25" i="6"/>
  <c r="L25" i="6"/>
  <c r="K25" i="6"/>
  <c r="M22" i="6"/>
  <c r="L22" i="6"/>
  <c r="K22" i="6"/>
  <c r="M19" i="6"/>
  <c r="L19" i="6"/>
  <c r="K19" i="6"/>
</calcChain>
</file>

<file path=xl/sharedStrings.xml><?xml version="1.0" encoding="utf-8"?>
<sst xmlns="http://schemas.openxmlformats.org/spreadsheetml/2006/main" count="223" uniqueCount="53">
  <si>
    <t>Institute</t>
  </si>
  <si>
    <t>person in charge</t>
  </si>
  <si>
    <t>Date</t>
  </si>
  <si>
    <t>Environmental conditions</t>
  </si>
  <si>
    <t>Mean lab. Temp.</t>
  </si>
  <si>
    <t>°C</t>
  </si>
  <si>
    <t>Mean Baro.</t>
  </si>
  <si>
    <t>bar</t>
  </si>
  <si>
    <t>manufacture</t>
  </si>
  <si>
    <t>model</t>
  </si>
  <si>
    <t>serial number</t>
  </si>
  <si>
    <t>size</t>
  </si>
  <si>
    <t>G-Range</t>
  </si>
  <si>
    <r>
      <t>Qmax 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/h]</t>
    </r>
  </si>
  <si>
    <r>
      <t>Qmin  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/h]</t>
    </r>
  </si>
  <si>
    <t xml:space="preserve">Gas composition </t>
  </si>
  <si>
    <t>Honeywell</t>
  </si>
  <si>
    <t>SM-RI-X 4"</t>
  </si>
  <si>
    <t>3.130.200S</t>
  </si>
  <si>
    <t>DN 100 ^ 4"</t>
  </si>
  <si>
    <t>CO2</t>
  </si>
  <si>
    <t>Testgas</t>
  </si>
  <si>
    <t>Nominel flowrate</t>
  </si>
  <si>
    <t xml:space="preserve">Average temperature </t>
  </si>
  <si>
    <t xml:space="preserve">average pressure </t>
  </si>
  <si>
    <t>Real flow at MUT</t>
  </si>
  <si>
    <t>Indicated flow MUT</t>
  </si>
  <si>
    <t>deviation</t>
  </si>
  <si>
    <t>Re</t>
  </si>
  <si>
    <t>Average indicated flow</t>
  </si>
  <si>
    <t>Average deviaition</t>
  </si>
  <si>
    <t xml:space="preserve">standard deviation of the mean </t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</si>
  <si>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/h]</t>
    </r>
  </si>
  <si>
    <t>[°C]</t>
  </si>
  <si>
    <t>[bar]</t>
  </si>
  <si>
    <t xml:space="preserve"> [%]</t>
  </si>
  <si>
    <t>[-]</t>
  </si>
  <si>
    <t>atm</t>
  </si>
  <si>
    <t>Air</t>
  </si>
  <si>
    <t>Kurt Rasmussen</t>
  </si>
  <si>
    <t xml:space="preserve">Emerson </t>
  </si>
  <si>
    <t>CMF300M</t>
  </si>
  <si>
    <t>DN80 ^ 3"</t>
  </si>
  <si>
    <t>Reynolds number</t>
  </si>
  <si>
    <r>
      <rPr>
        <sz val="11"/>
        <color rgb="FF000000"/>
        <rFont val="Calibri"/>
        <scheme val="minor"/>
      </rPr>
      <t>[m</t>
    </r>
    <r>
      <rPr>
        <vertAlign val="superscript"/>
        <sz val="11"/>
        <color rgb="FF000000"/>
        <rFont val="Calibri"/>
        <scheme val="minor"/>
      </rPr>
      <t>3</t>
    </r>
    <r>
      <rPr>
        <sz val="11"/>
        <color rgb="FF000000"/>
        <rFont val="Calibri"/>
        <scheme val="minor"/>
      </rPr>
      <t>/h]</t>
    </r>
  </si>
  <si>
    <t>[kg/h]</t>
  </si>
  <si>
    <t>[]</t>
  </si>
  <si>
    <t>[bar a]</t>
  </si>
  <si>
    <t>FORCE Technology</t>
  </si>
  <si>
    <t>mbar</t>
  </si>
  <si>
    <t>NG</t>
  </si>
  <si>
    <t>CO2 30bar</t>
  </si>
  <si>
    <t>CO2 20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</si>
</sst>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8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vertAlign val="superscript"/>
      <sz val="11"/>
      <color rgb="FF000000"/>
      <name val="Calibri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justify"/>
    </xf>
    <xf numFmtId="0" fontId="0" fillId="0" borderId="0" xfId="0" applyAlignment="1">
      <alignment horizontal="justify" vertical="justify"/>
    </xf>
    <xf numFmtId="0" fontId="0" fillId="0" borderId="0" xfId="0" applyAlignment="1">
      <alignment horizontal="center" vertical="justify"/>
    </xf>
    <xf numFmtId="2" fontId="0" fillId="0" borderId="0" xfId="0" applyNumberFormat="1" applyAlignment="1">
      <alignment horizontal="center" vertical="justify"/>
    </xf>
    <xf numFmtId="0" fontId="0" fillId="0" borderId="1" xfId="0" applyBorder="1" applyAlignment="1">
      <alignment horizontal="center" vertical="justify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justify"/>
    </xf>
    <xf numFmtId="165" fontId="0" fillId="0" borderId="1" xfId="0" applyNumberFormat="1" applyBorder="1"/>
    <xf numFmtId="164" fontId="0" fillId="0" borderId="1" xfId="0" applyNumberFormat="1" applyBorder="1" applyAlignment="1">
      <alignment horizontal="center" vertical="justify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justify"/>
    </xf>
    <xf numFmtId="165" fontId="3" fillId="0" borderId="0" xfId="0" applyNumberFormat="1" applyFont="1"/>
    <xf numFmtId="164" fontId="3" fillId="0" borderId="0" xfId="0" applyNumberFormat="1" applyFont="1" applyAlignment="1">
      <alignment horizontal="center" vertical="justify"/>
    </xf>
    <xf numFmtId="0" fontId="0" fillId="0" borderId="0" xfId="0" applyAlignment="1">
      <alignment horizontal="justify" vertical="justify" wrapText="1"/>
    </xf>
    <xf numFmtId="2" fontId="0" fillId="0" borderId="0" xfId="0" applyNumberFormat="1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 vertical="justify"/>
    </xf>
    <xf numFmtId="0" fontId="0" fillId="0" borderId="6" xfId="0" applyBorder="1"/>
    <xf numFmtId="0" fontId="0" fillId="0" borderId="2" xfId="0" applyBorder="1" applyAlignment="1">
      <alignment horizontal="justify"/>
    </xf>
    <xf numFmtId="0" fontId="0" fillId="0" borderId="3" xfId="0" applyBorder="1"/>
    <xf numFmtId="0" fontId="0" fillId="0" borderId="4" xfId="0" applyBorder="1" applyAlignment="1">
      <alignment horizontal="center" vertical="justify"/>
    </xf>
    <xf numFmtId="2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justify"/>
    </xf>
    <xf numFmtId="0" fontId="0" fillId="0" borderId="0" xfId="0" quotePrefix="1"/>
    <xf numFmtId="2" fontId="0" fillId="0" borderId="0" xfId="0" applyNumberFormat="1" applyAlignment="1">
      <alignment vertical="justify"/>
    </xf>
    <xf numFmtId="0" fontId="0" fillId="0" borderId="0" xfId="0" applyAlignment="1">
      <alignment vertical="justify"/>
    </xf>
    <xf numFmtId="0" fontId="0" fillId="0" borderId="6" xfId="0" applyBorder="1" applyAlignment="1">
      <alignment horizontal="center" vertical="justify"/>
    </xf>
    <xf numFmtId="2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justify"/>
    </xf>
    <xf numFmtId="165" fontId="0" fillId="0" borderId="6" xfId="0" applyNumberFormat="1" applyBorder="1"/>
    <xf numFmtId="0" fontId="0" fillId="0" borderId="3" xfId="0" applyBorder="1" applyAlignment="1">
      <alignment horizontal="justify" vertical="justify"/>
    </xf>
    <xf numFmtId="0" fontId="0" fillId="0" borderId="11" xfId="0" applyBorder="1" applyAlignment="1">
      <alignment horizontal="justify" vertical="justify"/>
    </xf>
    <xf numFmtId="0" fontId="0" fillId="0" borderId="8" xfId="0" applyBorder="1" applyAlignment="1">
      <alignment horizontal="justify" vertical="justify"/>
    </xf>
    <xf numFmtId="0" fontId="4" fillId="3" borderId="8" xfId="0" quotePrefix="1" applyFont="1" applyFill="1" applyBorder="1"/>
    <xf numFmtId="0" fontId="4" fillId="3" borderId="13" xfId="0" quotePrefix="1" applyFont="1" applyFill="1" applyBorder="1"/>
    <xf numFmtId="0" fontId="4" fillId="3" borderId="14" xfId="0" quotePrefix="1" applyFont="1" applyFill="1" applyBorder="1"/>
    <xf numFmtId="0" fontId="4" fillId="3" borderId="15" xfId="0" applyFont="1" applyFill="1" applyBorder="1"/>
    <xf numFmtId="0" fontId="4" fillId="3" borderId="16" xfId="0" quotePrefix="1" applyFont="1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justify"/>
    </xf>
    <xf numFmtId="0" fontId="0" fillId="2" borderId="2" xfId="0" applyFill="1" applyBorder="1" applyAlignment="1">
      <alignment horizontal="justify"/>
    </xf>
    <xf numFmtId="0" fontId="0" fillId="2" borderId="3" xfId="0" applyFill="1" applyBorder="1" applyAlignment="1">
      <alignment horizontal="justify" vertical="justify"/>
    </xf>
    <xf numFmtId="0" fontId="0" fillId="2" borderId="1" xfId="0" applyFill="1" applyBorder="1" applyAlignment="1">
      <alignment horizontal="justify" vertical="justify" wrapText="1"/>
    </xf>
    <xf numFmtId="0" fontId="0" fillId="2" borderId="1" xfId="0" applyFill="1" applyBorder="1" applyAlignment="1">
      <alignment horizontal="justify" vertical="justify"/>
    </xf>
    <xf numFmtId="0" fontId="0" fillId="2" borderId="1" xfId="0" applyFill="1" applyBorder="1" applyAlignment="1">
      <alignment horizontal="center" vertical="justify"/>
    </xf>
    <xf numFmtId="0" fontId="0" fillId="2" borderId="1" xfId="0" applyFill="1" applyBorder="1" applyAlignment="1">
      <alignment horizontal="center"/>
    </xf>
    <xf numFmtId="0" fontId="0" fillId="4" borderId="3" xfId="0" applyFill="1" applyBorder="1" applyAlignment="1">
      <alignment horizontal="justify" vertical="justify"/>
    </xf>
    <xf numFmtId="0" fontId="0" fillId="4" borderId="1" xfId="0" applyFill="1" applyBorder="1" applyAlignment="1">
      <alignment horizontal="justify" vertical="justify" wrapText="1"/>
    </xf>
    <xf numFmtId="0" fontId="0" fillId="4" borderId="1" xfId="0" applyFill="1" applyBorder="1" applyAlignment="1">
      <alignment horizontal="justify" vertical="justify"/>
    </xf>
    <xf numFmtId="0" fontId="0" fillId="4" borderId="1" xfId="0" applyFill="1" applyBorder="1" applyAlignment="1">
      <alignment horizontal="center" vertical="justify"/>
    </xf>
    <xf numFmtId="0" fontId="0" fillId="4" borderId="3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justify"/>
    </xf>
    <xf numFmtId="0" fontId="0" fillId="4" borderId="2" xfId="0" applyFill="1" applyBorder="1" applyAlignment="1">
      <alignment horizontal="justify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justify" vertical="justify"/>
    </xf>
    <xf numFmtId="0" fontId="0" fillId="4" borderId="2" xfId="0" applyFill="1" applyBorder="1" applyAlignment="1">
      <alignment horizontal="justify" vertical="justify"/>
    </xf>
    <xf numFmtId="0" fontId="0" fillId="4" borderId="2" xfId="0" applyFill="1" applyBorder="1" applyAlignment="1">
      <alignment horizontal="center" vertical="justify"/>
    </xf>
    <xf numFmtId="0" fontId="0" fillId="0" borderId="2" xfId="0" applyBorder="1" applyAlignment="1">
      <alignment horizontal="center" vertical="justify"/>
    </xf>
    <xf numFmtId="2" fontId="0" fillId="0" borderId="2" xfId="0" applyNumberFormat="1" applyBorder="1" applyAlignment="1">
      <alignment horizontal="center" vertical="justify"/>
    </xf>
    <xf numFmtId="2" fontId="0" fillId="0" borderId="17" xfId="0" applyNumberFormat="1" applyBorder="1" applyAlignment="1">
      <alignment horizontal="center" vertical="justify"/>
    </xf>
    <xf numFmtId="0" fontId="0" fillId="0" borderId="12" xfId="0" applyBorder="1" applyAlignment="1">
      <alignment horizontal="center" vertical="justify"/>
    </xf>
    <xf numFmtId="0" fontId="0" fillId="4" borderId="3" xfId="0" applyFill="1" applyBorder="1" applyAlignment="1">
      <alignment horizontal="center" vertical="justify"/>
    </xf>
    <xf numFmtId="2" fontId="0" fillId="0" borderId="3" xfId="0" applyNumberFormat="1" applyBorder="1" applyAlignment="1">
      <alignment horizontal="center" vertical="justify"/>
    </xf>
    <xf numFmtId="2" fontId="0" fillId="0" borderId="8" xfId="0" applyNumberFormat="1" applyBorder="1" applyAlignment="1">
      <alignment horizontal="center" vertical="justify"/>
    </xf>
    <xf numFmtId="0" fontId="0" fillId="2" borderId="4" xfId="0" applyFill="1" applyBorder="1" applyAlignment="1">
      <alignment horizontal="center" vertical="justify"/>
    </xf>
    <xf numFmtId="0" fontId="0" fillId="2" borderId="0" xfId="0" applyFill="1" applyAlignment="1">
      <alignment horizontal="center"/>
    </xf>
    <xf numFmtId="0" fontId="4" fillId="3" borderId="6" xfId="0" applyFont="1" applyFill="1" applyBorder="1"/>
    <xf numFmtId="0" fontId="4" fillId="3" borderId="6" xfId="0" quotePrefix="1" applyFont="1" applyFill="1" applyBorder="1"/>
    <xf numFmtId="0" fontId="0" fillId="4" borderId="0" xfId="0" applyFill="1" applyAlignment="1">
      <alignment horizontal="center"/>
    </xf>
    <xf numFmtId="22" fontId="0" fillId="0" borderId="0" xfId="0" applyNumberFormat="1"/>
    <xf numFmtId="166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0" fillId="0" borderId="3" xfId="0" applyNumberFormat="1" applyBorder="1" applyAlignment="1">
      <alignment horizontal="justify" vertical="justify"/>
    </xf>
    <xf numFmtId="0" fontId="7" fillId="0" borderId="0" xfId="0" applyFont="1"/>
    <xf numFmtId="14" fontId="0" fillId="0" borderId="1" xfId="0" applyNumberFormat="1" applyBorder="1" applyAlignment="1">
      <alignment horizontal="justify" vertical="justify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justify"/>
    </xf>
    <xf numFmtId="164" fontId="0" fillId="0" borderId="17" xfId="0" applyNumberFormat="1" applyBorder="1" applyAlignment="1">
      <alignment horizontal="center" vertical="justify"/>
    </xf>
    <xf numFmtId="0" fontId="0" fillId="4" borderId="19" xfId="0" applyFill="1" applyBorder="1" applyAlignment="1">
      <alignment horizontal="center" vertical="justify"/>
    </xf>
    <xf numFmtId="14" fontId="0" fillId="0" borderId="11" xfId="0" applyNumberFormat="1" applyBorder="1" applyAlignment="1">
      <alignment horizontal="justify" vertical="justify"/>
    </xf>
    <xf numFmtId="2" fontId="0" fillId="0" borderId="19" xfId="0" applyNumberFormat="1" applyBorder="1" applyAlignment="1">
      <alignment horizontal="center" vertical="justify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4" borderId="4" xfId="0" applyFill="1" applyBorder="1" applyAlignment="1">
      <alignment horizontal="center" vertical="justify"/>
    </xf>
    <xf numFmtId="14" fontId="0" fillId="0" borderId="0" xfId="0" applyNumberFormat="1"/>
    <xf numFmtId="0" fontId="5" fillId="4" borderId="4" xfId="0" applyFont="1" applyFill="1" applyBorder="1" applyAlignment="1">
      <alignment horizontal="center" vertical="justify"/>
    </xf>
    <xf numFmtId="0" fontId="0" fillId="4" borderId="17" xfId="0" applyFill="1" applyBorder="1" applyAlignment="1">
      <alignment horizontal="center" vertical="justify"/>
    </xf>
    <xf numFmtId="0" fontId="4" fillId="3" borderId="1" xfId="0" applyFont="1" applyFill="1" applyBorder="1"/>
    <xf numFmtId="0" fontId="4" fillId="3" borderId="1" xfId="0" quotePrefix="1" applyFont="1" applyFill="1" applyBorder="1"/>
    <xf numFmtId="14" fontId="0" fillId="0" borderId="1" xfId="0" applyNumberFormat="1" applyBorder="1"/>
    <xf numFmtId="164" fontId="0" fillId="0" borderId="1" xfId="0" applyNumberFormat="1" applyBorder="1"/>
    <xf numFmtId="2" fontId="0" fillId="0" borderId="16" xfId="0" applyNumberFormat="1" applyBorder="1" applyAlignment="1">
      <alignment horizontal="center" vertical="justify"/>
    </xf>
    <xf numFmtId="165" fontId="0" fillId="0" borderId="19" xfId="0" applyNumberFormat="1" applyBorder="1"/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2" borderId="6" xfId="0" applyFill="1" applyBorder="1" applyAlignment="1">
      <alignment horizontal="left" vertical="justify"/>
    </xf>
    <xf numFmtId="0" fontId="0" fillId="2" borderId="0" xfId="0" applyFill="1" applyAlignment="1">
      <alignment horizontal="center" vertical="justify"/>
    </xf>
    <xf numFmtId="0" fontId="0" fillId="2" borderId="10" xfId="0" applyFill="1" applyBorder="1" applyAlignment="1">
      <alignment horizontal="center" vertical="justify"/>
    </xf>
    <xf numFmtId="2" fontId="0" fillId="0" borderId="0" xfId="0" applyNumberFormat="1" applyAlignment="1">
      <alignment horizontal="center" vertical="justify"/>
    </xf>
    <xf numFmtId="0" fontId="0" fillId="0" borderId="0" xfId="0" applyAlignment="1">
      <alignment horizontal="center" vertical="justify"/>
    </xf>
    <xf numFmtId="2" fontId="3" fillId="0" borderId="0" xfId="0" applyNumberFormat="1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2" fontId="0" fillId="2" borderId="11" xfId="0" applyNumberFormat="1" applyFill="1" applyBorder="1" applyAlignment="1">
      <alignment horizontal="center" vertical="justify"/>
    </xf>
    <xf numFmtId="2" fontId="0" fillId="2" borderId="18" xfId="0" applyNumberFormat="1" applyFill="1" applyBorder="1" applyAlignment="1">
      <alignment horizontal="center" vertical="justify"/>
    </xf>
    <xf numFmtId="0" fontId="0" fillId="2" borderId="4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justify"/>
    </xf>
    <xf numFmtId="0" fontId="0" fillId="0" borderId="0" xfId="0" applyAlignment="1">
      <alignment horizontal="center"/>
    </xf>
    <xf numFmtId="2" fontId="0" fillId="2" borderId="10" xfId="0" applyNumberFormat="1" applyFill="1" applyBorder="1" applyAlignment="1">
      <alignment horizontal="center" vertical="justify"/>
    </xf>
    <xf numFmtId="0" fontId="0" fillId="2" borderId="9" xfId="0" applyFill="1" applyBorder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4" borderId="4" xfId="0" applyFill="1" applyBorder="1" applyAlignment="1">
      <alignment horizontal="center" vertical="justify"/>
    </xf>
    <xf numFmtId="0" fontId="0" fillId="4" borderId="9" xfId="0" applyFill="1" applyBorder="1" applyAlignment="1">
      <alignment horizontal="center" vertical="justify"/>
    </xf>
    <xf numFmtId="2" fontId="0" fillId="4" borderId="11" xfId="0" applyNumberFormat="1" applyFill="1" applyBorder="1" applyAlignment="1">
      <alignment horizontal="center" vertical="justify"/>
    </xf>
    <xf numFmtId="2" fontId="0" fillId="4" borderId="10" xfId="0" applyNumberFormat="1" applyFill="1" applyBorder="1" applyAlignment="1">
      <alignment horizontal="center" vertical="justify"/>
    </xf>
    <xf numFmtId="0" fontId="0" fillId="4" borderId="6" xfId="0" applyFill="1" applyBorder="1" applyAlignment="1">
      <alignment horizontal="left" vertical="justify"/>
    </xf>
    <xf numFmtId="0" fontId="0" fillId="4" borderId="0" xfId="0" applyFill="1" applyAlignment="1">
      <alignment horizontal="center" vertical="justify"/>
    </xf>
    <xf numFmtId="0" fontId="0" fillId="4" borderId="10" xfId="0" applyFill="1" applyBorder="1" applyAlignment="1">
      <alignment horizontal="center" vertical="justify"/>
    </xf>
    <xf numFmtId="0" fontId="0" fillId="4" borderId="2" xfId="0" applyFill="1" applyBorder="1" applyAlignment="1">
      <alignment horizontal="center" vertical="justify"/>
    </xf>
    <xf numFmtId="0" fontId="0" fillId="4" borderId="3" xfId="0" applyFill="1" applyBorder="1" applyAlignment="1">
      <alignment horizontal="center" vertical="justify"/>
    </xf>
    <xf numFmtId="0" fontId="0" fillId="4" borderId="0" xfId="0" applyFill="1" applyAlignment="1">
      <alignment horizontal="left"/>
    </xf>
    <xf numFmtId="0" fontId="0" fillId="4" borderId="10" xfId="0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6" xfId="0" applyFill="1" applyBorder="1" applyAlignment="1">
      <alignment horizontal="left"/>
    </xf>
    <xf numFmtId="2" fontId="0" fillId="4" borderId="21" xfId="0" applyNumberFormat="1" applyFill="1" applyBorder="1" applyAlignment="1">
      <alignment horizontal="center" vertical="justify"/>
    </xf>
    <xf numFmtId="2" fontId="0" fillId="4" borderId="22" xfId="0" applyNumberFormat="1" applyFill="1" applyBorder="1" applyAlignment="1">
      <alignment horizontal="center" vertical="justify"/>
    </xf>
    <xf numFmtId="2" fontId="0" fillId="4" borderId="20" xfId="0" applyNumberFormat="1" applyFill="1" applyBorder="1" applyAlignment="1">
      <alignment horizontal="center" vertical="justify"/>
    </xf>
    <xf numFmtId="0" fontId="0" fillId="4" borderId="7" xfId="0" applyFill="1" applyBorder="1" applyAlignment="1">
      <alignment horizontal="center" vertical="justify"/>
    </xf>
    <xf numFmtId="0" fontId="0" fillId="4" borderId="13" xfId="0" applyFill="1" applyBorder="1" applyAlignment="1">
      <alignment horizontal="center" vertical="justify"/>
    </xf>
    <xf numFmtId="0" fontId="0" fillId="4" borderId="1" xfId="0" applyFill="1" applyBorder="1" applyAlignment="1">
      <alignment horizontal="left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20bar Ngas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'Emerson 3” Coriolis 20 bar'!$M$26:$M$30</c:f>
              <c:numCache>
                <c:formatCode>0.00</c:formatCode>
                <c:ptCount val="5"/>
                <c:pt idx="0">
                  <c:v>292.42289506458337</c:v>
                </c:pt>
                <c:pt idx="1">
                  <c:v>584.91404717450678</c:v>
                </c:pt>
                <c:pt idx="2">
                  <c:v>1171.0699217920915</c:v>
                </c:pt>
                <c:pt idx="3">
                  <c:v>2344.1430443122736</c:v>
                </c:pt>
                <c:pt idx="4">
                  <c:v>4103.6726716564499</c:v>
                </c:pt>
              </c:numCache>
            </c:numRef>
          </c:xVal>
          <c:yVal>
            <c:numRef>
              <c:f>'Emerson 3” Coriolis 20 bar'!$N$26:$N$30</c:f>
              <c:numCache>
                <c:formatCode>0.00</c:formatCode>
                <c:ptCount val="5"/>
                <c:pt idx="0">
                  <c:v>-1.1712498980981745</c:v>
                </c:pt>
                <c:pt idx="1">
                  <c:v>-0.3323669643836677</c:v>
                </c:pt>
                <c:pt idx="2">
                  <c:v>-3.6545620453798826E-2</c:v>
                </c:pt>
                <c:pt idx="3">
                  <c:v>5.8164009619425097E-2</c:v>
                </c:pt>
                <c:pt idx="4">
                  <c:v>5.5829638515952108E-2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F9-406B-9722-B44232A127FB}"/>
            </c:ext>
          </c:extLst>
        </c:ser>
        <c:ser>
          <c:idx val="2"/>
          <c:order val="1"/>
          <c:tx>
            <c:v>30 bar Ngas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'Emerson 3” Coriolis 30 bar.'!$M$32:$M$37</c:f>
              <c:numCache>
                <c:formatCode>0.00</c:formatCode>
                <c:ptCount val="6"/>
                <c:pt idx="0">
                  <c:v>439.1396790738217</c:v>
                </c:pt>
                <c:pt idx="1">
                  <c:v>878.54952354555269</c:v>
                </c:pt>
                <c:pt idx="2" formatCode="0.0">
                  <c:v>1831.2177461637323</c:v>
                </c:pt>
                <c:pt idx="3" formatCode="0.0">
                  <c:v>3512.6295168231445</c:v>
                </c:pt>
                <c:pt idx="4" formatCode="0.0">
                  <c:v>6148.607725797222</c:v>
                </c:pt>
                <c:pt idx="5" formatCode="0.0">
                  <c:v>7028.4736713097154</c:v>
                </c:pt>
              </c:numCache>
            </c:numRef>
          </c:xVal>
          <c:yVal>
            <c:numRef>
              <c:f>'Emerson 3” Coriolis 30 bar.'!$N$32:$N$37</c:f>
              <c:numCache>
                <c:formatCode>0.00</c:formatCode>
                <c:ptCount val="6"/>
                <c:pt idx="0">
                  <c:v>-0.87465748029467083</c:v>
                </c:pt>
                <c:pt idx="1">
                  <c:v>-0.49634113710972483</c:v>
                </c:pt>
                <c:pt idx="2">
                  <c:v>-0.14709261460874209</c:v>
                </c:pt>
                <c:pt idx="3">
                  <c:v>-0.14846982107882845</c:v>
                </c:pt>
                <c:pt idx="4">
                  <c:v>-8.1711421937237586E-2</c:v>
                </c:pt>
                <c:pt idx="5">
                  <c:v>-3.921854932767329E-2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F9-406B-9722-B44232A127FB}"/>
            </c:ext>
          </c:extLst>
        </c:ser>
        <c:ser>
          <c:idx val="3"/>
          <c:order val="2"/>
          <c:tx>
            <c:v>20bar CO2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'Emerson 3” Coriolis 20 bar'!$M$39:$M$43</c:f>
              <c:numCache>
                <c:formatCode>0.00</c:formatCode>
                <c:ptCount val="5"/>
                <c:pt idx="0">
                  <c:v>860.81793765642715</c:v>
                </c:pt>
                <c:pt idx="1">
                  <c:v>1721.5929291415453</c:v>
                </c:pt>
                <c:pt idx="2">
                  <c:v>3443.065331157321</c:v>
                </c:pt>
                <c:pt idx="3">
                  <c:v>6875.7712771757679</c:v>
                </c:pt>
                <c:pt idx="4">
                  <c:v>11999.721863984443</c:v>
                </c:pt>
              </c:numCache>
            </c:numRef>
          </c:xVal>
          <c:yVal>
            <c:numRef>
              <c:f>'Emerson 3” Coriolis 20 bar'!$N$39:$N$43</c:f>
              <c:numCache>
                <c:formatCode>0.00</c:formatCode>
                <c:ptCount val="5"/>
                <c:pt idx="0">
                  <c:v>-0.28236408587306161</c:v>
                </c:pt>
                <c:pt idx="1">
                  <c:v>-0.2929118646850063</c:v>
                </c:pt>
                <c:pt idx="2">
                  <c:v>-0.33436231283853973</c:v>
                </c:pt>
                <c:pt idx="3">
                  <c:v>-0.19807913250931067</c:v>
                </c:pt>
                <c:pt idx="4">
                  <c:v>-5.404191385629642E-2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F9-406B-9722-B44232A127FB}"/>
            </c:ext>
          </c:extLst>
        </c:ser>
        <c:ser>
          <c:idx val="4"/>
          <c:order val="3"/>
          <c:tx>
            <c:v>30 bar CO2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'Emerson 3” Coriolis 20 bar'!$M$33:$M$36</c:f>
              <c:numCache>
                <c:formatCode>0.00</c:formatCode>
                <c:ptCount val="4"/>
                <c:pt idx="0">
                  <c:v>2747.4132383925435</c:v>
                </c:pt>
                <c:pt idx="1">
                  <c:v>5490.9417177899331</c:v>
                </c:pt>
                <c:pt idx="2">
                  <c:v>10981.211837826595</c:v>
                </c:pt>
                <c:pt idx="3">
                  <c:v>19167.430564138125</c:v>
                </c:pt>
              </c:numCache>
            </c:numRef>
          </c:xVal>
          <c:yVal>
            <c:numRef>
              <c:f>'Emerson 3” Coriolis 20 bar'!$N$33:$N$36</c:f>
              <c:numCache>
                <c:formatCode>0.00</c:formatCode>
                <c:ptCount val="4"/>
                <c:pt idx="0">
                  <c:v>-0.23444738135976367</c:v>
                </c:pt>
                <c:pt idx="1">
                  <c:v>-0.26293028482166175</c:v>
                </c:pt>
                <c:pt idx="2">
                  <c:v>-0.23543148096808286</c:v>
                </c:pt>
                <c:pt idx="3">
                  <c:v>3.3135645737950067E-2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AF9-406B-9722-B44232A1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429536"/>
        <c:axId val="1344423776"/>
      </c:scatterChart>
      <c:valAx>
        <c:axId val="134442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423776"/>
        <c:crossesAt val="-1.5"/>
        <c:crossBetween val="midCat"/>
      </c:valAx>
      <c:valAx>
        <c:axId val="13444237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429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1209675</xdr:colOff>
      <xdr:row>24</xdr:row>
      <xdr:rowOff>147636</xdr:rowOff>
    </xdr:from>
    <xdr:to>
      <xdr:col>14</xdr:col>
      <xdr:colOff>1352550</xdr:colOff>
      <xdr:row>48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63E16D-A43E-7E0A-2138-D4F844616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D324-A942-4D13-94AA-CBDAB0E59FEF}">
  <dimension ref="A1:P87"/>
  <sheetViews>
    <sheetView workbookViewId="0">
      <selection activeCell="I3" sqref="I3"/>
    </sheetView>
  </sheetViews>
  <sheetFormatPr defaultRowHeight="15" customHeight="1" x14ac:dyDescent="0.25"/>
  <cols>
    <col min="1" max="1" width="4.42578125" customWidth="1"/>
    <col min="2" max="2" width="8.85546875" customWidth="1"/>
    <col min="3" max="3" width="9.85546875" customWidth="1"/>
    <col min="4" max="4" width="13.42578125" customWidth="1"/>
    <col min="5" max="5" width="18.42578125" customWidth="1"/>
    <col min="6" max="6" width="15.5703125" customWidth="1"/>
    <col min="7" max="7" width="18.5703125" customWidth="1"/>
    <col min="8" max="11" width="22" customWidth="1"/>
    <col min="12" max="13" width="21.42578125" customWidth="1"/>
    <col min="14" max="14" width="25" customWidth="1"/>
    <col min="15" max="15" width="21.85546875" customWidth="1"/>
    <col min="16" max="16" width="25.140625" customWidth="1"/>
    <col min="17" max="17" width="20.5703125" customWidth="1"/>
    <col min="18" max="18" width="12.5703125" customWidth="1"/>
    <col min="19" max="19" width="16.85546875" customWidth="1"/>
    <col min="20" max="20" width="11" customWidth="1"/>
  </cols>
  <sheetData>
    <row r="1" spans="1:16" x14ac:dyDescent="0.25">
      <c r="A1" s="108" t="s">
        <v>0</v>
      </c>
      <c r="B1" s="108"/>
      <c r="C1" s="109"/>
      <c r="D1" s="128"/>
      <c r="E1" s="128"/>
      <c r="F1" s="128"/>
    </row>
    <row r="2" spans="1:16" x14ac:dyDescent="0.25">
      <c r="A2" s="108" t="s">
        <v>1</v>
      </c>
      <c r="B2" s="108"/>
      <c r="C2" s="109"/>
      <c r="D2" s="128"/>
      <c r="E2" s="128"/>
      <c r="F2" s="128"/>
    </row>
    <row r="3" spans="1:16" x14ac:dyDescent="0.25">
      <c r="A3" s="108" t="s">
        <v>2</v>
      </c>
      <c r="B3" s="108"/>
      <c r="C3" s="109"/>
      <c r="D3" s="128"/>
      <c r="E3" s="128"/>
      <c r="F3" s="128"/>
    </row>
    <row r="4" spans="1:16" x14ac:dyDescent="0.25">
      <c r="A4" s="112"/>
      <c r="B4" s="112"/>
      <c r="C4" s="3"/>
      <c r="D4" s="2"/>
      <c r="E4" s="2"/>
      <c r="F4" s="2"/>
    </row>
    <row r="5" spans="1:16" x14ac:dyDescent="0.25">
      <c r="A5" s="110" t="s">
        <v>3</v>
      </c>
      <c r="B5" s="110"/>
      <c r="C5" s="110"/>
      <c r="D5" s="110"/>
      <c r="E5" s="110"/>
    </row>
    <row r="6" spans="1:16" x14ac:dyDescent="0.25">
      <c r="A6" s="110" t="s">
        <v>4</v>
      </c>
      <c r="B6" s="110"/>
      <c r="C6" s="110"/>
      <c r="D6" s="28"/>
      <c r="E6" s="28" t="s">
        <v>5</v>
      </c>
    </row>
    <row r="7" spans="1:16" x14ac:dyDescent="0.25">
      <c r="A7" s="110" t="s">
        <v>6</v>
      </c>
      <c r="B7" s="110"/>
      <c r="C7" s="110"/>
      <c r="D7" s="28">
        <v>35</v>
      </c>
      <c r="E7" s="28" t="s">
        <v>7</v>
      </c>
    </row>
    <row r="9" spans="1:16" ht="17.25" customHeight="1" x14ac:dyDescent="0.25">
      <c r="A9" s="110" t="s">
        <v>8</v>
      </c>
      <c r="B9" s="110"/>
      <c r="C9" s="49" t="s">
        <v>9</v>
      </c>
      <c r="D9" s="50" t="s">
        <v>10</v>
      </c>
      <c r="E9" s="51" t="s">
        <v>11</v>
      </c>
      <c r="F9" s="50" t="s">
        <v>12</v>
      </c>
      <c r="G9" s="51" t="s">
        <v>13</v>
      </c>
      <c r="H9" s="52" t="s">
        <v>14</v>
      </c>
      <c r="I9" s="57" t="s">
        <v>15</v>
      </c>
      <c r="J9" s="78"/>
    </row>
    <row r="10" spans="1:16" ht="17.25" customHeight="1" x14ac:dyDescent="0.25">
      <c r="A10" s="111" t="s">
        <v>16</v>
      </c>
      <c r="B10" s="111"/>
      <c r="C10" s="30" t="s">
        <v>17</v>
      </c>
      <c r="D10" s="4" t="s">
        <v>18</v>
      </c>
      <c r="E10" s="5" t="s">
        <v>19</v>
      </c>
      <c r="F10" s="4">
        <v>250</v>
      </c>
      <c r="G10" s="5">
        <v>400</v>
      </c>
      <c r="H10" s="29">
        <v>20</v>
      </c>
      <c r="I10" s="4" t="s">
        <v>20</v>
      </c>
      <c r="L10" s="14"/>
      <c r="M10" s="14"/>
      <c r="N10" s="14"/>
      <c r="O10" s="14"/>
      <c r="P10" s="14"/>
    </row>
    <row r="11" spans="1:16" ht="17.25" customHeight="1" x14ac:dyDescent="0.25">
      <c r="A11" s="112"/>
      <c r="B11" s="112"/>
      <c r="F11" s="1"/>
      <c r="G11" s="1"/>
      <c r="H11" s="1"/>
      <c r="I11" s="1"/>
      <c r="J11" s="1"/>
      <c r="K11" s="1"/>
    </row>
    <row r="12" spans="1:16" ht="32.25" customHeight="1" x14ac:dyDescent="0.25">
      <c r="A12" s="113" t="s">
        <v>21</v>
      </c>
      <c r="B12" s="113"/>
      <c r="C12" s="53" t="s">
        <v>2</v>
      </c>
      <c r="D12" s="54" t="s">
        <v>22</v>
      </c>
      <c r="E12" s="55" t="s">
        <v>23</v>
      </c>
      <c r="F12" s="55" t="s">
        <v>24</v>
      </c>
      <c r="G12" s="55" t="s">
        <v>25</v>
      </c>
      <c r="H12" s="55" t="s">
        <v>26</v>
      </c>
      <c r="I12" s="55" t="s">
        <v>27</v>
      </c>
      <c r="J12" s="55" t="s">
        <v>28</v>
      </c>
      <c r="K12" s="55" t="s">
        <v>29</v>
      </c>
      <c r="L12" s="55" t="s">
        <v>30</v>
      </c>
      <c r="M12" s="55" t="s">
        <v>31</v>
      </c>
      <c r="O12" s="6"/>
    </row>
    <row r="13" spans="1:16" s="2" customFormat="1" ht="15" customHeight="1" x14ac:dyDescent="0.25">
      <c r="A13" s="114"/>
      <c r="B13" s="115"/>
      <c r="C13" s="56"/>
      <c r="D13" s="56" t="s">
        <v>32</v>
      </c>
      <c r="E13" s="56" t="s">
        <v>33</v>
      </c>
      <c r="F13" s="56" t="s">
        <v>34</v>
      </c>
      <c r="G13" s="56" t="s">
        <v>32</v>
      </c>
      <c r="H13" s="56" t="s">
        <v>32</v>
      </c>
      <c r="I13" s="56" t="s">
        <v>35</v>
      </c>
      <c r="J13" s="77" t="s">
        <v>36</v>
      </c>
      <c r="K13" s="56" t="s">
        <v>32</v>
      </c>
      <c r="L13" s="56" t="s">
        <v>35</v>
      </c>
      <c r="M13" s="56" t="s">
        <v>35</v>
      </c>
      <c r="N13" s="7"/>
      <c r="O13" s="7"/>
    </row>
    <row r="14" spans="1:16" ht="14.45" customHeight="1" x14ac:dyDescent="0.25">
      <c r="A14" s="47" t="str">
        <f t="shared" ref="A14:A31" si="0">$I$10</f>
        <v>CO2</v>
      </c>
      <c r="B14" s="48"/>
      <c r="C14" s="41"/>
      <c r="D14" s="9">
        <v>20</v>
      </c>
      <c r="E14" s="9"/>
      <c r="F14" s="9"/>
      <c r="G14" s="10"/>
      <c r="H14" s="9"/>
      <c r="I14" s="70"/>
      <c r="J14" s="37"/>
      <c r="K14" s="129"/>
      <c r="L14" s="123"/>
      <c r="M14" s="123"/>
      <c r="N14" s="8"/>
      <c r="O14" s="8"/>
    </row>
    <row r="15" spans="1:16" ht="14.45" customHeight="1" x14ac:dyDescent="0.25">
      <c r="A15" s="47" t="str">
        <f t="shared" si="0"/>
        <v>CO2</v>
      </c>
      <c r="B15" s="44"/>
      <c r="C15" s="41"/>
      <c r="D15" s="9">
        <v>20</v>
      </c>
      <c r="E15" s="9"/>
      <c r="F15" s="9"/>
      <c r="G15" s="10"/>
      <c r="H15" s="9"/>
      <c r="I15" s="70"/>
      <c r="J15" s="37"/>
      <c r="K15" s="130"/>
      <c r="L15" s="124"/>
      <c r="M15" s="124"/>
      <c r="N15" s="8"/>
      <c r="O15" s="8"/>
    </row>
    <row r="16" spans="1:16" x14ac:dyDescent="0.25">
      <c r="A16" s="47" t="str">
        <f t="shared" si="0"/>
        <v>CO2</v>
      </c>
      <c r="B16" s="45"/>
      <c r="C16" s="41"/>
      <c r="D16" s="9">
        <v>20</v>
      </c>
      <c r="E16" s="9"/>
      <c r="F16" s="9"/>
      <c r="G16" s="10"/>
      <c r="H16" s="9"/>
      <c r="I16" s="70"/>
      <c r="J16" s="37"/>
      <c r="K16" s="75" t="str">
        <f>IF(H14="","",AVERAGE(H14:H16))</f>
        <v/>
      </c>
      <c r="L16" s="11" t="str">
        <f>IF(I14="","",AVERAGE(I14:I16))</f>
        <v/>
      </c>
      <c r="M16" s="12" t="str">
        <f>IF(I14="","",STDEV(I14:I16)/SQRT(3))</f>
        <v/>
      </c>
      <c r="N16" s="8"/>
      <c r="O16" s="8"/>
    </row>
    <row r="17" spans="1:15" x14ac:dyDescent="0.25">
      <c r="A17" s="47" t="str">
        <f t="shared" si="0"/>
        <v>CO2</v>
      </c>
      <c r="B17" s="44"/>
      <c r="C17" s="41"/>
      <c r="D17" s="9">
        <v>40</v>
      </c>
      <c r="E17" s="9"/>
      <c r="F17" s="9"/>
      <c r="G17" s="10"/>
      <c r="H17" s="11"/>
      <c r="I17" s="71"/>
      <c r="J17" s="39"/>
      <c r="K17" s="121"/>
      <c r="L17" s="123"/>
      <c r="M17" s="123"/>
      <c r="N17" s="8"/>
      <c r="O17" s="8"/>
    </row>
    <row r="18" spans="1:15" x14ac:dyDescent="0.25">
      <c r="A18" s="47" t="str">
        <f t="shared" si="0"/>
        <v>CO2</v>
      </c>
      <c r="B18" s="46"/>
      <c r="C18" s="41"/>
      <c r="D18" s="9">
        <v>40</v>
      </c>
      <c r="E18" s="9"/>
      <c r="F18" s="9"/>
      <c r="G18" s="10"/>
      <c r="H18" s="9"/>
      <c r="I18" s="70"/>
      <c r="J18" s="37"/>
      <c r="K18" s="122"/>
      <c r="L18" s="124"/>
      <c r="M18" s="124"/>
      <c r="N18" s="8"/>
      <c r="O18" s="8"/>
    </row>
    <row r="19" spans="1:15" x14ac:dyDescent="0.25">
      <c r="A19" s="47" t="str">
        <f t="shared" si="0"/>
        <v>CO2</v>
      </c>
      <c r="B19" s="46"/>
      <c r="C19" s="41"/>
      <c r="D19" s="9">
        <v>40</v>
      </c>
      <c r="E19" s="9"/>
      <c r="F19" s="9"/>
      <c r="G19" s="10"/>
      <c r="H19" s="9"/>
      <c r="I19" s="70"/>
      <c r="J19" s="37"/>
      <c r="K19" s="75" t="str">
        <f>IF(H17="","",AVERAGE(H17:H19))</f>
        <v/>
      </c>
      <c r="L19" s="11" t="str">
        <f>IF(I17="","",AVERAGE(I17:I19))</f>
        <v/>
      </c>
      <c r="M19" s="12" t="str">
        <f>IF(I17="","",STDEV(I17:I19)/SQRT(3))</f>
        <v/>
      </c>
      <c r="N19" s="8"/>
      <c r="O19" s="8"/>
    </row>
    <row r="20" spans="1:15" x14ac:dyDescent="0.25">
      <c r="A20" s="47" t="str">
        <f t="shared" si="0"/>
        <v>CO2</v>
      </c>
      <c r="B20" s="45"/>
      <c r="C20" s="41"/>
      <c r="D20" s="9">
        <v>80</v>
      </c>
      <c r="E20" s="13"/>
      <c r="F20" s="9"/>
      <c r="G20" s="10"/>
      <c r="H20" s="9"/>
      <c r="I20" s="70"/>
      <c r="J20" s="37"/>
      <c r="K20" s="121"/>
      <c r="L20" s="123"/>
      <c r="M20" s="123"/>
      <c r="N20" s="8"/>
      <c r="O20" s="8"/>
    </row>
    <row r="21" spans="1:15" x14ac:dyDescent="0.25">
      <c r="A21" s="47" t="str">
        <f t="shared" si="0"/>
        <v>CO2</v>
      </c>
      <c r="B21" s="44"/>
      <c r="C21" s="41"/>
      <c r="D21" s="9">
        <v>80</v>
      </c>
      <c r="E21" s="9"/>
      <c r="F21" s="9"/>
      <c r="G21" s="10"/>
      <c r="H21" s="9"/>
      <c r="I21" s="70"/>
      <c r="J21" s="37"/>
      <c r="K21" s="122"/>
      <c r="L21" s="124"/>
      <c r="M21" s="124"/>
      <c r="N21" s="8"/>
      <c r="O21" s="8"/>
    </row>
    <row r="22" spans="1:15" x14ac:dyDescent="0.25">
      <c r="A22" s="47" t="str">
        <f t="shared" si="0"/>
        <v>CO2</v>
      </c>
      <c r="B22" s="45"/>
      <c r="C22" s="41"/>
      <c r="D22" s="9">
        <v>80</v>
      </c>
      <c r="E22" s="9"/>
      <c r="F22" s="9"/>
      <c r="G22" s="10"/>
      <c r="H22" s="9"/>
      <c r="I22" s="70"/>
      <c r="J22" s="37"/>
      <c r="K22" s="75" t="str">
        <f>IF(H20="","",AVERAGE(H20:H22))</f>
        <v/>
      </c>
      <c r="L22" s="11" t="str">
        <f>IF(I20="","",AVERAGE(I20:I22))</f>
        <v/>
      </c>
      <c r="M22" s="12" t="str">
        <f>IF(I20="","",STDEV(I20:I22)/SQRT(3))</f>
        <v/>
      </c>
      <c r="N22" s="8"/>
      <c r="O22" s="8"/>
    </row>
    <row r="23" spans="1:15" x14ac:dyDescent="0.25">
      <c r="A23" s="47" t="str">
        <f t="shared" si="0"/>
        <v>CO2</v>
      </c>
      <c r="B23" s="44"/>
      <c r="C23" s="41"/>
      <c r="D23" s="9">
        <v>160</v>
      </c>
      <c r="E23" s="9"/>
      <c r="F23" s="9"/>
      <c r="G23" s="10"/>
      <c r="H23" s="9"/>
      <c r="I23" s="71"/>
      <c r="J23" s="39"/>
      <c r="K23" s="121"/>
      <c r="L23" s="123"/>
      <c r="M23" s="123"/>
      <c r="N23" s="8"/>
      <c r="O23" s="8"/>
    </row>
    <row r="24" spans="1:15" x14ac:dyDescent="0.25">
      <c r="A24" s="47" t="str">
        <f t="shared" si="0"/>
        <v>CO2</v>
      </c>
      <c r="B24" s="45"/>
      <c r="C24" s="41"/>
      <c r="D24" s="9">
        <v>160</v>
      </c>
      <c r="E24" s="9"/>
      <c r="F24" s="9"/>
      <c r="G24" s="10"/>
      <c r="H24" s="11"/>
      <c r="I24" s="70"/>
      <c r="J24" s="37"/>
      <c r="K24" s="122"/>
      <c r="L24" s="124"/>
      <c r="M24" s="124"/>
      <c r="N24" s="8"/>
      <c r="O24" s="8"/>
    </row>
    <row r="25" spans="1:15" x14ac:dyDescent="0.25">
      <c r="A25" s="47" t="str">
        <f t="shared" si="0"/>
        <v>CO2</v>
      </c>
      <c r="B25" s="44"/>
      <c r="C25" s="41"/>
      <c r="D25" s="9">
        <v>160</v>
      </c>
      <c r="E25" s="9"/>
      <c r="F25" s="9"/>
      <c r="G25" s="10"/>
      <c r="H25" s="9"/>
      <c r="I25" s="71"/>
      <c r="J25" s="39"/>
      <c r="K25" s="75" t="str">
        <f>IF(H23="","",AVERAGE(H23:H25))</f>
        <v/>
      </c>
      <c r="L25" s="11" t="str">
        <f>IF(I23="","",AVERAGE(I23:I25))</f>
        <v/>
      </c>
      <c r="M25" s="12" t="str">
        <f>IF(I23="","",STDEV(I23:I25)/SQRT(3))</f>
        <v/>
      </c>
      <c r="N25" s="8"/>
      <c r="O25" s="8"/>
    </row>
    <row r="26" spans="1:15" x14ac:dyDescent="0.25">
      <c r="A26" s="47" t="str">
        <f t="shared" si="0"/>
        <v>CO2</v>
      </c>
      <c r="B26" s="45"/>
      <c r="C26" s="41"/>
      <c r="D26" s="9">
        <v>280</v>
      </c>
      <c r="E26" s="9"/>
      <c r="F26" s="9"/>
      <c r="G26" s="10"/>
      <c r="H26" s="9"/>
      <c r="I26" s="70"/>
      <c r="J26" s="37"/>
      <c r="K26" s="121"/>
      <c r="L26" s="123"/>
      <c r="M26" s="123"/>
      <c r="N26" s="8"/>
      <c r="O26" s="8"/>
    </row>
    <row r="27" spans="1:15" x14ac:dyDescent="0.25">
      <c r="A27" s="47" t="str">
        <f t="shared" si="0"/>
        <v>CO2</v>
      </c>
      <c r="B27" s="44"/>
      <c r="C27" s="41"/>
      <c r="D27" s="9">
        <v>280</v>
      </c>
      <c r="E27" s="9"/>
      <c r="F27" s="9"/>
      <c r="G27" s="10"/>
      <c r="H27" s="9"/>
      <c r="I27" s="70"/>
      <c r="J27" s="37"/>
      <c r="K27" s="122"/>
      <c r="L27" s="124"/>
      <c r="M27" s="124"/>
      <c r="N27" s="8"/>
      <c r="O27" s="8"/>
    </row>
    <row r="28" spans="1:15" x14ac:dyDescent="0.25">
      <c r="A28" s="47" t="str">
        <f t="shared" si="0"/>
        <v>CO2</v>
      </c>
      <c r="B28" s="45"/>
      <c r="C28" s="41"/>
      <c r="D28" s="9">
        <v>280</v>
      </c>
      <c r="E28" s="9"/>
      <c r="F28" s="9"/>
      <c r="G28" s="10"/>
      <c r="H28" s="9"/>
      <c r="I28" s="70"/>
      <c r="J28" s="37"/>
      <c r="K28" s="75" t="str">
        <f>IF(H26="","",AVERAGE(H26:H28))</f>
        <v/>
      </c>
      <c r="L28" s="11" t="str">
        <f>IF(I26="","",AVERAGE(I26:I28))</f>
        <v/>
      </c>
      <c r="M28" s="12" t="str">
        <f>IF(I26="","",STDEV(I26:I28)/SQRT(3))</f>
        <v/>
      </c>
      <c r="N28" s="7"/>
      <c r="O28" s="8"/>
    </row>
    <row r="29" spans="1:15" x14ac:dyDescent="0.25">
      <c r="A29" s="47" t="str">
        <f t="shared" si="0"/>
        <v>CO2</v>
      </c>
      <c r="B29" s="48"/>
      <c r="C29" s="41"/>
      <c r="D29" s="9">
        <v>400</v>
      </c>
      <c r="E29" s="9"/>
      <c r="F29" s="9"/>
      <c r="G29" s="10"/>
      <c r="H29" s="9"/>
      <c r="I29" s="70"/>
      <c r="J29" s="37"/>
      <c r="K29" s="121"/>
      <c r="L29" s="123"/>
      <c r="M29" s="123"/>
      <c r="N29" s="7"/>
      <c r="O29" s="8"/>
    </row>
    <row r="30" spans="1:15" x14ac:dyDescent="0.25">
      <c r="A30" s="47" t="str">
        <f t="shared" si="0"/>
        <v>CO2</v>
      </c>
      <c r="B30" s="44"/>
      <c r="C30" s="42"/>
      <c r="D30" s="31">
        <v>400</v>
      </c>
      <c r="E30" s="31"/>
      <c r="F30" s="31"/>
      <c r="G30" s="32"/>
      <c r="H30" s="33"/>
      <c r="I30" s="72"/>
      <c r="J30" s="39"/>
      <c r="K30" s="126"/>
      <c r="L30" s="127"/>
      <c r="M30" s="127"/>
      <c r="N30" s="7"/>
      <c r="O30" s="8"/>
    </row>
    <row r="31" spans="1:15" x14ac:dyDescent="0.25">
      <c r="A31" s="47" t="str">
        <f t="shared" si="0"/>
        <v>CO2</v>
      </c>
      <c r="B31" s="46"/>
      <c r="C31" s="43"/>
      <c r="D31" s="37">
        <v>400</v>
      </c>
      <c r="E31" s="37"/>
      <c r="F31" s="37"/>
      <c r="G31" s="38"/>
      <c r="H31" s="37"/>
      <c r="I31" s="73"/>
      <c r="J31" s="37"/>
      <c r="K31" s="76" t="str">
        <f>IF(H29="","",AVERAGE(H29:H31))</f>
        <v/>
      </c>
      <c r="L31" s="39" t="str">
        <f>IF(I29="","",AVERAGE(I29:I31))</f>
        <v/>
      </c>
      <c r="M31" s="40" t="str">
        <f>IF(I29="","",STDEV(I29:I31)/SQRT(3))</f>
        <v/>
      </c>
      <c r="N31" s="7"/>
      <c r="O31" s="8"/>
    </row>
    <row r="32" spans="1:15" x14ac:dyDescent="0.25">
      <c r="B32" s="34"/>
      <c r="C32" s="6"/>
      <c r="D32" s="7"/>
      <c r="E32" s="7"/>
      <c r="F32" s="7"/>
      <c r="G32" s="25"/>
      <c r="H32" s="7"/>
      <c r="I32" s="7"/>
      <c r="J32" s="7"/>
      <c r="K32" s="35"/>
      <c r="L32" s="36"/>
      <c r="M32" s="36"/>
      <c r="N32" s="8"/>
      <c r="O32" s="8"/>
    </row>
    <row r="33" spans="2:15" x14ac:dyDescent="0.25">
      <c r="B33" s="34"/>
      <c r="C33" s="6"/>
      <c r="D33" s="7"/>
      <c r="E33" s="7"/>
      <c r="F33" s="7"/>
      <c r="G33" s="25"/>
      <c r="H33" s="7"/>
      <c r="I33" s="7"/>
      <c r="J33" s="7"/>
      <c r="K33" s="35"/>
      <c r="L33" s="36"/>
      <c r="M33" s="36"/>
      <c r="N33" s="8"/>
      <c r="O33" s="8"/>
    </row>
    <row r="34" spans="2:15" x14ac:dyDescent="0.25">
      <c r="B34" s="34"/>
      <c r="C34" s="6"/>
      <c r="D34" s="7"/>
      <c r="E34" s="7"/>
      <c r="F34" s="7"/>
      <c r="G34" s="25"/>
      <c r="H34" s="7"/>
      <c r="I34" s="7"/>
      <c r="J34" s="7"/>
      <c r="K34" s="8"/>
      <c r="L34" s="8"/>
      <c r="M34" s="26"/>
      <c r="N34" s="7"/>
      <c r="O34" s="8"/>
    </row>
    <row r="37" spans="2:15" s="15" customFormat="1" x14ac:dyDescent="0.25">
      <c r="B37" s="18"/>
      <c r="C37" s="18"/>
      <c r="D37" s="19"/>
      <c r="E37" s="18"/>
      <c r="F37" s="18"/>
      <c r="G37" s="18"/>
      <c r="H37" s="18"/>
      <c r="I37" s="18"/>
      <c r="J37" s="18"/>
      <c r="K37" s="18"/>
      <c r="L37" s="18"/>
      <c r="M37" s="18"/>
    </row>
    <row r="38" spans="2:15" s="17" customFormat="1" ht="1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s="15" customFormat="1" x14ac:dyDescent="0.25">
      <c r="C39" s="18"/>
      <c r="D39" s="16"/>
      <c r="E39" s="16"/>
      <c r="F39" s="16"/>
      <c r="G39" s="20"/>
      <c r="H39" s="16"/>
      <c r="I39" s="16"/>
      <c r="J39" s="16"/>
      <c r="K39" s="120"/>
      <c r="L39" s="119"/>
      <c r="M39" s="119"/>
    </row>
    <row r="40" spans="2:15" s="15" customFormat="1" x14ac:dyDescent="0.25">
      <c r="C40" s="18"/>
      <c r="D40" s="16"/>
      <c r="E40" s="16"/>
      <c r="F40" s="16"/>
      <c r="G40" s="20"/>
      <c r="H40" s="16"/>
      <c r="I40" s="16"/>
      <c r="J40" s="16"/>
      <c r="K40" s="120"/>
      <c r="L40" s="119"/>
      <c r="M40" s="119"/>
    </row>
    <row r="41" spans="2:15" s="15" customFormat="1" x14ac:dyDescent="0.25">
      <c r="C41" s="18"/>
      <c r="D41" s="16"/>
      <c r="E41" s="16"/>
      <c r="F41" s="16"/>
      <c r="G41" s="20"/>
      <c r="H41" s="16"/>
      <c r="I41" s="16"/>
      <c r="J41" s="16"/>
      <c r="K41" s="21"/>
      <c r="L41" s="21"/>
      <c r="M41" s="22"/>
    </row>
    <row r="42" spans="2:15" s="15" customFormat="1" x14ac:dyDescent="0.25">
      <c r="C42" s="18"/>
      <c r="D42" s="16"/>
      <c r="E42" s="16"/>
      <c r="F42" s="16"/>
      <c r="G42" s="20"/>
      <c r="H42" s="21"/>
      <c r="I42" s="21"/>
      <c r="J42" s="21"/>
      <c r="K42" s="118"/>
      <c r="L42" s="119"/>
      <c r="M42" s="119"/>
    </row>
    <row r="43" spans="2:15" s="15" customFormat="1" x14ac:dyDescent="0.25">
      <c r="C43" s="18"/>
      <c r="D43" s="16"/>
      <c r="E43" s="16"/>
      <c r="F43" s="16"/>
      <c r="G43" s="20"/>
      <c r="H43" s="16"/>
      <c r="I43" s="16"/>
      <c r="J43" s="16"/>
      <c r="K43" s="118"/>
      <c r="L43" s="119"/>
      <c r="M43" s="119"/>
    </row>
    <row r="44" spans="2:15" s="15" customFormat="1" x14ac:dyDescent="0.25">
      <c r="C44" s="18"/>
      <c r="D44" s="16"/>
      <c r="E44" s="16"/>
      <c r="F44" s="16"/>
      <c r="G44" s="20"/>
      <c r="H44" s="16"/>
      <c r="I44" s="16"/>
      <c r="J44" s="16"/>
      <c r="K44" s="21"/>
      <c r="L44" s="21"/>
      <c r="M44" s="22"/>
    </row>
    <row r="45" spans="2:15" s="15" customFormat="1" x14ac:dyDescent="0.25">
      <c r="C45" s="18"/>
      <c r="D45" s="16"/>
      <c r="E45" s="23"/>
      <c r="F45" s="16"/>
      <c r="G45" s="20"/>
      <c r="H45" s="16"/>
      <c r="I45" s="16"/>
      <c r="J45" s="16"/>
      <c r="K45" s="118"/>
      <c r="L45" s="119"/>
      <c r="M45" s="119"/>
    </row>
    <row r="46" spans="2:15" s="15" customFormat="1" x14ac:dyDescent="0.25">
      <c r="C46" s="18"/>
      <c r="D46" s="16"/>
      <c r="E46" s="16"/>
      <c r="F46" s="16"/>
      <c r="G46" s="20"/>
      <c r="H46" s="16"/>
      <c r="I46" s="16"/>
      <c r="J46" s="16"/>
      <c r="K46" s="118"/>
      <c r="L46" s="119"/>
      <c r="M46" s="119"/>
    </row>
    <row r="47" spans="2:15" s="15" customFormat="1" x14ac:dyDescent="0.25">
      <c r="C47" s="18"/>
      <c r="D47" s="16"/>
      <c r="E47" s="16"/>
      <c r="F47" s="16"/>
      <c r="G47" s="20"/>
      <c r="H47" s="16"/>
      <c r="I47" s="16"/>
      <c r="J47" s="16"/>
      <c r="K47" s="21"/>
      <c r="L47" s="21"/>
      <c r="M47" s="22"/>
    </row>
    <row r="48" spans="2:15" s="15" customFormat="1" x14ac:dyDescent="0.25">
      <c r="C48" s="18"/>
      <c r="D48" s="16"/>
      <c r="E48" s="16"/>
      <c r="F48" s="16"/>
      <c r="G48" s="20"/>
      <c r="H48" s="16"/>
      <c r="I48" s="21"/>
      <c r="J48" s="21"/>
      <c r="K48" s="118"/>
      <c r="L48" s="119"/>
      <c r="M48" s="119"/>
    </row>
    <row r="49" spans="2:15" s="15" customFormat="1" x14ac:dyDescent="0.25">
      <c r="C49" s="18"/>
      <c r="D49" s="16"/>
      <c r="E49" s="16"/>
      <c r="F49" s="16"/>
      <c r="G49" s="20"/>
      <c r="H49" s="21"/>
      <c r="I49" s="16"/>
      <c r="J49" s="16"/>
      <c r="K49" s="118"/>
      <c r="L49" s="119"/>
      <c r="M49" s="119"/>
    </row>
    <row r="50" spans="2:15" s="15" customFormat="1" x14ac:dyDescent="0.25">
      <c r="C50" s="18"/>
      <c r="D50" s="16"/>
      <c r="E50" s="16"/>
      <c r="F50" s="16"/>
      <c r="G50" s="20"/>
      <c r="H50" s="16"/>
      <c r="I50" s="21"/>
      <c r="J50" s="21"/>
      <c r="K50" s="21"/>
      <c r="L50" s="21"/>
      <c r="M50" s="22"/>
    </row>
    <row r="51" spans="2:15" s="15" customFormat="1" x14ac:dyDescent="0.25">
      <c r="C51" s="18"/>
      <c r="D51" s="16"/>
      <c r="E51" s="16"/>
      <c r="F51" s="16"/>
      <c r="G51" s="20"/>
      <c r="H51" s="16"/>
      <c r="I51" s="16"/>
      <c r="J51" s="16"/>
      <c r="K51" s="118"/>
      <c r="L51" s="119"/>
      <c r="M51" s="119"/>
    </row>
    <row r="52" spans="2:15" s="15" customFormat="1" x14ac:dyDescent="0.25">
      <c r="C52" s="18"/>
      <c r="D52" s="16"/>
      <c r="E52" s="16"/>
      <c r="F52" s="16"/>
      <c r="G52" s="20"/>
      <c r="H52" s="16"/>
      <c r="I52" s="16"/>
      <c r="J52" s="16"/>
      <c r="K52" s="118"/>
      <c r="L52" s="119"/>
      <c r="M52" s="119"/>
    </row>
    <row r="53" spans="2:15" s="15" customFormat="1" x14ac:dyDescent="0.25">
      <c r="C53" s="18"/>
      <c r="D53" s="16"/>
      <c r="E53" s="16"/>
      <c r="F53" s="16"/>
      <c r="G53" s="20"/>
      <c r="H53" s="16"/>
      <c r="I53" s="16"/>
      <c r="J53" s="16"/>
      <c r="K53" s="21"/>
      <c r="L53" s="21"/>
      <c r="M53" s="22"/>
    </row>
    <row r="54" spans="2:15" s="15" customFormat="1" x14ac:dyDescent="0.25">
      <c r="C54" s="18"/>
      <c r="D54" s="16"/>
      <c r="E54" s="16"/>
      <c r="F54" s="16"/>
      <c r="G54" s="20"/>
      <c r="H54" s="16"/>
      <c r="I54" s="16"/>
      <c r="J54" s="16"/>
      <c r="K54" s="118"/>
      <c r="L54" s="119"/>
      <c r="M54" s="119"/>
    </row>
    <row r="55" spans="2:15" s="15" customFormat="1" x14ac:dyDescent="0.25">
      <c r="C55" s="18"/>
      <c r="D55" s="16"/>
      <c r="E55" s="16"/>
      <c r="F55" s="16"/>
      <c r="G55" s="20"/>
      <c r="H55" s="21"/>
      <c r="I55" s="21"/>
      <c r="J55" s="21"/>
      <c r="K55" s="118"/>
      <c r="L55" s="119"/>
      <c r="M55" s="119"/>
    </row>
    <row r="56" spans="2:15" s="15" customFormat="1" x14ac:dyDescent="0.25">
      <c r="C56" s="18"/>
      <c r="D56" s="16"/>
      <c r="E56" s="16"/>
      <c r="F56" s="16"/>
      <c r="G56" s="20"/>
      <c r="H56" s="16"/>
      <c r="I56" s="16"/>
      <c r="J56" s="16"/>
      <c r="K56" s="21"/>
      <c r="L56" s="21"/>
      <c r="M56" s="22"/>
    </row>
    <row r="57" spans="2:15" x14ac:dyDescent="0.25">
      <c r="C57" s="6"/>
      <c r="D57" s="7"/>
      <c r="E57" s="7"/>
      <c r="F57" s="7"/>
      <c r="G57" s="25"/>
      <c r="H57" s="7"/>
      <c r="I57" s="7"/>
      <c r="J57" s="7"/>
      <c r="K57" s="116"/>
      <c r="L57" s="117"/>
      <c r="M57" s="117"/>
    </row>
    <row r="58" spans="2:15" x14ac:dyDescent="0.25">
      <c r="C58" s="6"/>
      <c r="D58" s="7"/>
      <c r="E58" s="7"/>
      <c r="F58" s="7"/>
      <c r="G58" s="25"/>
      <c r="H58" s="7"/>
      <c r="I58" s="7"/>
      <c r="J58" s="7"/>
      <c r="K58" s="116"/>
      <c r="L58" s="117"/>
      <c r="M58" s="117"/>
    </row>
    <row r="59" spans="2:15" x14ac:dyDescent="0.25">
      <c r="C59" s="6"/>
      <c r="D59" s="7"/>
      <c r="E59" s="7"/>
      <c r="F59" s="7"/>
      <c r="G59" s="25"/>
      <c r="H59" s="7"/>
      <c r="I59" s="7"/>
      <c r="J59" s="7"/>
      <c r="K59" s="8"/>
      <c r="L59" s="8"/>
      <c r="M59" s="26"/>
    </row>
    <row r="62" spans="2:15" x14ac:dyDescent="0.25">
      <c r="B62" s="6"/>
      <c r="C62" s="6"/>
      <c r="D62" s="24"/>
      <c r="E62" s="6"/>
      <c r="F62" s="6"/>
      <c r="G62" s="6"/>
      <c r="H62" s="6"/>
      <c r="I62" s="6"/>
      <c r="J62" s="6"/>
      <c r="K62" s="6"/>
      <c r="L62" s="6"/>
      <c r="M62" s="6"/>
    </row>
    <row r="63" spans="2:15" s="2" customFormat="1" ht="1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 x14ac:dyDescent="0.25">
      <c r="C64" s="6"/>
      <c r="D64" s="7"/>
      <c r="E64" s="7"/>
      <c r="F64" s="7"/>
      <c r="G64" s="25"/>
      <c r="H64" s="7"/>
      <c r="I64" s="7"/>
      <c r="J64" s="7"/>
      <c r="K64" s="125"/>
      <c r="L64" s="117"/>
      <c r="M64" s="117"/>
    </row>
    <row r="65" spans="3:13" x14ac:dyDescent="0.25">
      <c r="C65" s="6"/>
      <c r="D65" s="7"/>
      <c r="E65" s="7"/>
      <c r="F65" s="7"/>
      <c r="G65" s="25"/>
      <c r="H65" s="7"/>
      <c r="I65" s="7"/>
      <c r="J65" s="7"/>
      <c r="K65" s="125"/>
      <c r="L65" s="117"/>
      <c r="M65" s="117"/>
    </row>
    <row r="66" spans="3:13" x14ac:dyDescent="0.25">
      <c r="C66" s="6"/>
      <c r="D66" s="7"/>
      <c r="E66" s="7"/>
      <c r="F66" s="7"/>
      <c r="G66" s="25"/>
      <c r="H66" s="7"/>
      <c r="I66" s="7"/>
      <c r="J66" s="7"/>
      <c r="K66" s="8"/>
      <c r="L66" s="8"/>
      <c r="M66" s="26"/>
    </row>
    <row r="67" spans="3:13" x14ac:dyDescent="0.25">
      <c r="C67" s="6"/>
      <c r="D67" s="7"/>
      <c r="E67" s="7"/>
      <c r="F67" s="7"/>
      <c r="G67" s="25"/>
      <c r="H67" s="8"/>
      <c r="I67" s="8"/>
      <c r="J67" s="8"/>
      <c r="K67" s="116"/>
      <c r="L67" s="117"/>
      <c r="M67" s="117"/>
    </row>
    <row r="68" spans="3:13" x14ac:dyDescent="0.25">
      <c r="C68" s="6"/>
      <c r="D68" s="7"/>
      <c r="E68" s="7"/>
      <c r="F68" s="7"/>
      <c r="G68" s="25"/>
      <c r="H68" s="7"/>
      <c r="I68" s="7"/>
      <c r="J68" s="7"/>
      <c r="K68" s="116"/>
      <c r="L68" s="117"/>
      <c r="M68" s="117"/>
    </row>
    <row r="69" spans="3:13" x14ac:dyDescent="0.25">
      <c r="C69" s="6"/>
      <c r="D69" s="7"/>
      <c r="E69" s="7"/>
      <c r="F69" s="7"/>
      <c r="G69" s="25"/>
      <c r="H69" s="7"/>
      <c r="I69" s="7"/>
      <c r="J69" s="7"/>
      <c r="K69" s="8"/>
      <c r="L69" s="8"/>
      <c r="M69" s="26"/>
    </row>
    <row r="70" spans="3:13" x14ac:dyDescent="0.25">
      <c r="C70" s="6"/>
      <c r="D70" s="7"/>
      <c r="E70" s="27"/>
      <c r="F70" s="7"/>
      <c r="G70" s="25"/>
      <c r="H70" s="7"/>
      <c r="I70" s="7"/>
      <c r="J70" s="7"/>
      <c r="K70" s="116"/>
      <c r="L70" s="117"/>
      <c r="M70" s="117"/>
    </row>
    <row r="71" spans="3:13" x14ac:dyDescent="0.25">
      <c r="C71" s="6"/>
      <c r="D71" s="7"/>
      <c r="E71" s="7"/>
      <c r="F71" s="7"/>
      <c r="G71" s="25"/>
      <c r="H71" s="7"/>
      <c r="I71" s="7"/>
      <c r="J71" s="7"/>
      <c r="K71" s="116"/>
      <c r="L71" s="117"/>
      <c r="M71" s="117"/>
    </row>
    <row r="72" spans="3:13" x14ac:dyDescent="0.25">
      <c r="C72" s="6"/>
      <c r="D72" s="7"/>
      <c r="E72" s="7"/>
      <c r="F72" s="7"/>
      <c r="G72" s="25"/>
      <c r="H72" s="7"/>
      <c r="I72" s="7"/>
      <c r="J72" s="7"/>
      <c r="K72" s="8"/>
      <c r="L72" s="8"/>
      <c r="M72" s="26"/>
    </row>
    <row r="73" spans="3:13" x14ac:dyDescent="0.25">
      <c r="C73" s="6"/>
      <c r="D73" s="7"/>
      <c r="E73" s="7"/>
      <c r="F73" s="7"/>
      <c r="G73" s="25"/>
      <c r="H73" s="7"/>
      <c r="I73" s="8"/>
      <c r="J73" s="8"/>
      <c r="K73" s="116"/>
      <c r="L73" s="117"/>
      <c r="M73" s="117"/>
    </row>
    <row r="74" spans="3:13" x14ac:dyDescent="0.25">
      <c r="C74" s="6"/>
      <c r="D74" s="7"/>
      <c r="E74" s="7"/>
      <c r="F74" s="7"/>
      <c r="G74" s="25"/>
      <c r="H74" s="8"/>
      <c r="I74" s="7"/>
      <c r="J74" s="7"/>
      <c r="K74" s="116"/>
      <c r="L74" s="117"/>
      <c r="M74" s="117"/>
    </row>
    <row r="75" spans="3:13" x14ac:dyDescent="0.25">
      <c r="C75" s="6"/>
      <c r="D75" s="7"/>
      <c r="E75" s="7"/>
      <c r="F75" s="7"/>
      <c r="G75" s="25"/>
      <c r="H75" s="7"/>
      <c r="I75" s="8"/>
      <c r="J75" s="8"/>
      <c r="K75" s="8"/>
      <c r="L75" s="8"/>
      <c r="M75" s="26"/>
    </row>
    <row r="76" spans="3:13" x14ac:dyDescent="0.25">
      <c r="C76" s="6"/>
      <c r="D76" s="7"/>
      <c r="E76" s="7"/>
      <c r="F76" s="7"/>
      <c r="G76" s="25"/>
      <c r="H76" s="7"/>
      <c r="I76" s="7"/>
      <c r="J76" s="7"/>
      <c r="K76" s="116"/>
      <c r="L76" s="117"/>
      <c r="M76" s="117"/>
    </row>
    <row r="77" spans="3:13" x14ac:dyDescent="0.25">
      <c r="C77" s="6"/>
      <c r="D77" s="7"/>
      <c r="E77" s="7"/>
      <c r="F77" s="7"/>
      <c r="G77" s="25"/>
      <c r="H77" s="7"/>
      <c r="I77" s="7"/>
      <c r="J77" s="7"/>
      <c r="K77" s="116"/>
      <c r="L77" s="117"/>
      <c r="M77" s="117"/>
    </row>
    <row r="78" spans="3:13" x14ac:dyDescent="0.25">
      <c r="C78" s="6"/>
      <c r="D78" s="7"/>
      <c r="E78" s="7"/>
      <c r="F78" s="7"/>
      <c r="G78" s="25"/>
      <c r="H78" s="7"/>
      <c r="I78" s="7"/>
      <c r="J78" s="7"/>
      <c r="K78" s="8"/>
      <c r="L78" s="8"/>
      <c r="M78" s="26"/>
    </row>
    <row r="79" spans="3:13" x14ac:dyDescent="0.25">
      <c r="C79" s="6"/>
      <c r="D79" s="7"/>
      <c r="E79" s="7"/>
      <c r="F79" s="7"/>
      <c r="G79" s="25"/>
      <c r="H79" s="7"/>
      <c r="I79" s="7"/>
      <c r="J79" s="7"/>
      <c r="K79" s="116"/>
      <c r="L79" s="117"/>
      <c r="M79" s="117"/>
    </row>
    <row r="80" spans="3:13" x14ac:dyDescent="0.25">
      <c r="C80" s="6"/>
      <c r="D80" s="7"/>
      <c r="E80" s="7"/>
      <c r="F80" s="7"/>
      <c r="G80" s="25"/>
      <c r="H80" s="8"/>
      <c r="I80" s="8"/>
      <c r="J80" s="8"/>
      <c r="K80" s="116"/>
      <c r="L80" s="117"/>
      <c r="M80" s="117"/>
    </row>
    <row r="81" spans="3:13" x14ac:dyDescent="0.25">
      <c r="C81" s="6"/>
      <c r="D81" s="7"/>
      <c r="E81" s="7"/>
      <c r="F81" s="7"/>
      <c r="G81" s="25"/>
      <c r="H81" s="7"/>
      <c r="I81" s="7"/>
      <c r="J81" s="7"/>
      <c r="K81" s="8"/>
      <c r="L81" s="8"/>
      <c r="M81" s="26"/>
    </row>
    <row r="82" spans="3:13" x14ac:dyDescent="0.25">
      <c r="C82" s="6"/>
      <c r="D82" s="7"/>
      <c r="E82" s="7"/>
      <c r="F82" s="7"/>
      <c r="G82" s="25"/>
      <c r="H82" s="7"/>
      <c r="I82" s="7"/>
      <c r="J82" s="7"/>
      <c r="K82" s="116"/>
      <c r="L82" s="117"/>
      <c r="M82" s="117"/>
    </row>
    <row r="83" spans="3:13" x14ac:dyDescent="0.25">
      <c r="C83" s="6"/>
      <c r="D83" s="7"/>
      <c r="E83" s="7"/>
      <c r="F83" s="7"/>
      <c r="G83" s="25"/>
      <c r="H83" s="7"/>
      <c r="I83" s="7"/>
      <c r="J83" s="7"/>
      <c r="K83" s="116"/>
      <c r="L83" s="117"/>
      <c r="M83" s="117"/>
    </row>
    <row r="84" spans="3:13" x14ac:dyDescent="0.25">
      <c r="C84" s="6"/>
      <c r="D84" s="7"/>
      <c r="E84" s="7"/>
      <c r="F84" s="7"/>
      <c r="G84" s="25"/>
      <c r="H84" s="7"/>
      <c r="I84" s="7"/>
      <c r="J84" s="7"/>
      <c r="K84" s="8"/>
      <c r="L84" s="8"/>
      <c r="M84" s="26"/>
    </row>
    <row r="85" spans="3:13" x14ac:dyDescent="0.25"/>
    <row r="86" spans="3:13" x14ac:dyDescent="0.25"/>
    <row r="87" spans="3:13" x14ac:dyDescent="0.25"/>
  </sheetData>
  <mergeCells count="75">
    <mergeCell ref="M14:M15"/>
    <mergeCell ref="D1:F1"/>
    <mergeCell ref="D2:F2"/>
    <mergeCell ref="D3:F3"/>
    <mergeCell ref="K14:K15"/>
    <mergeCell ref="L14:L15"/>
    <mergeCell ref="M23:M24"/>
    <mergeCell ref="K26:K27"/>
    <mergeCell ref="L26:L27"/>
    <mergeCell ref="M26:M27"/>
    <mergeCell ref="K17:K18"/>
    <mergeCell ref="L17:L18"/>
    <mergeCell ref="M17:M18"/>
    <mergeCell ref="K20:K21"/>
    <mergeCell ref="L20:L21"/>
    <mergeCell ref="M20:M21"/>
    <mergeCell ref="M39:M40"/>
    <mergeCell ref="K42:K43"/>
    <mergeCell ref="L42:L43"/>
    <mergeCell ref="M42:M43"/>
    <mergeCell ref="K29:K30"/>
    <mergeCell ref="L29:L30"/>
    <mergeCell ref="M29:M30"/>
    <mergeCell ref="M51:M52"/>
    <mergeCell ref="K54:K55"/>
    <mergeCell ref="L54:L55"/>
    <mergeCell ref="M54:M55"/>
    <mergeCell ref="K45:K46"/>
    <mergeCell ref="L45:L46"/>
    <mergeCell ref="M45:M46"/>
    <mergeCell ref="K48:K49"/>
    <mergeCell ref="L48:L49"/>
    <mergeCell ref="M48:M49"/>
    <mergeCell ref="M67:M68"/>
    <mergeCell ref="K70:K71"/>
    <mergeCell ref="L70:L71"/>
    <mergeCell ref="M70:M71"/>
    <mergeCell ref="K57:K58"/>
    <mergeCell ref="L57:L58"/>
    <mergeCell ref="M57:M58"/>
    <mergeCell ref="K64:K65"/>
    <mergeCell ref="L64:L65"/>
    <mergeCell ref="M64:M65"/>
    <mergeCell ref="M79:M80"/>
    <mergeCell ref="K82:K83"/>
    <mergeCell ref="L82:L83"/>
    <mergeCell ref="M82:M83"/>
    <mergeCell ref="K73:K74"/>
    <mergeCell ref="L73:L74"/>
    <mergeCell ref="M73:M74"/>
    <mergeCell ref="K76:K77"/>
    <mergeCell ref="L76:L77"/>
    <mergeCell ref="M76:M77"/>
    <mergeCell ref="A12:B12"/>
    <mergeCell ref="A13:B13"/>
    <mergeCell ref="K79:K80"/>
    <mergeCell ref="L79:L80"/>
    <mergeCell ref="K67:K68"/>
    <mergeCell ref="L67:L68"/>
    <mergeCell ref="K51:K52"/>
    <mergeCell ref="L51:L52"/>
    <mergeCell ref="K39:K40"/>
    <mergeCell ref="L39:L40"/>
    <mergeCell ref="K23:K24"/>
    <mergeCell ref="L23:L24"/>
    <mergeCell ref="A7:C7"/>
    <mergeCell ref="A9:B9"/>
    <mergeCell ref="A10:B10"/>
    <mergeCell ref="A11:B11"/>
    <mergeCell ref="A4:B4"/>
    <mergeCell ref="A1:C1"/>
    <mergeCell ref="A2:C2"/>
    <mergeCell ref="A3:C3"/>
    <mergeCell ref="A5:E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4582-2950-4A55-B541-0B5178863EAC}">
  <dimension ref="A1:P87"/>
  <sheetViews>
    <sheetView topLeftCell="A8" workbookViewId="0">
      <selection activeCell="I11" sqref="I11"/>
    </sheetView>
  </sheetViews>
  <sheetFormatPr defaultRowHeight="15" customHeight="1" x14ac:dyDescent="0.25"/>
  <cols>
    <col min="1" max="1" width="4.42578125" customWidth="1"/>
    <col min="2" max="2" width="6.7109375" customWidth="1"/>
    <col min="3" max="3" width="14.140625" customWidth="1"/>
    <col min="4" max="4" width="13.42578125" customWidth="1"/>
    <col min="5" max="5" width="18.42578125" customWidth="1"/>
    <col min="6" max="6" width="15.5703125" customWidth="1"/>
    <col min="7" max="7" width="18.5703125" customWidth="1"/>
    <col min="8" max="11" width="22" customWidth="1"/>
    <col min="12" max="13" width="21.42578125" customWidth="1"/>
    <col min="14" max="14" width="25" customWidth="1"/>
    <col min="15" max="15" width="21.85546875" customWidth="1"/>
    <col min="16" max="16" width="25.140625" customWidth="1"/>
    <col min="17" max="17" width="20.5703125" customWidth="1"/>
    <col min="18" max="18" width="12.5703125" customWidth="1"/>
    <col min="19" max="19" width="16.85546875" customWidth="1"/>
    <col min="20" max="20" width="11" customWidth="1"/>
  </cols>
  <sheetData>
    <row r="1" spans="1:16" x14ac:dyDescent="0.25">
      <c r="A1" s="108" t="s">
        <v>0</v>
      </c>
      <c r="B1" s="108"/>
      <c r="C1" s="109"/>
      <c r="D1" s="128"/>
      <c r="E1" s="128"/>
      <c r="F1" s="128"/>
    </row>
    <row r="2" spans="1:16" x14ac:dyDescent="0.25">
      <c r="A2" s="108" t="s">
        <v>1</v>
      </c>
      <c r="B2" s="108"/>
      <c r="C2" s="109"/>
      <c r="D2" s="128"/>
      <c r="E2" s="128"/>
      <c r="F2" s="128"/>
    </row>
    <row r="3" spans="1:16" x14ac:dyDescent="0.25">
      <c r="A3" s="108" t="s">
        <v>2</v>
      </c>
      <c r="B3" s="108"/>
      <c r="C3" s="109"/>
      <c r="D3" s="128"/>
      <c r="E3" s="128"/>
      <c r="F3" s="128"/>
    </row>
    <row r="4" spans="1:16" x14ac:dyDescent="0.25">
      <c r="A4" s="112"/>
      <c r="B4" s="112"/>
      <c r="C4" s="3"/>
      <c r="D4" s="2"/>
      <c r="E4" s="2"/>
      <c r="F4" s="2"/>
    </row>
    <row r="5" spans="1:16" x14ac:dyDescent="0.25">
      <c r="A5" s="110" t="s">
        <v>3</v>
      </c>
      <c r="B5" s="110"/>
      <c r="C5" s="110"/>
      <c r="D5" s="110"/>
      <c r="E5" s="110"/>
    </row>
    <row r="6" spans="1:16" x14ac:dyDescent="0.25">
      <c r="A6" s="110" t="s">
        <v>4</v>
      </c>
      <c r="B6" s="110"/>
      <c r="C6" s="110"/>
      <c r="D6" s="28"/>
      <c r="E6" s="28" t="s">
        <v>5</v>
      </c>
    </row>
    <row r="7" spans="1:16" x14ac:dyDescent="0.25">
      <c r="A7" s="110" t="s">
        <v>6</v>
      </c>
      <c r="B7" s="110"/>
      <c r="C7" s="110"/>
      <c r="D7" s="28">
        <v>1</v>
      </c>
      <c r="E7" s="28" t="s">
        <v>37</v>
      </c>
    </row>
    <row r="9" spans="1:16" ht="17.25" customHeight="1" x14ac:dyDescent="0.25">
      <c r="A9" s="110" t="s">
        <v>8</v>
      </c>
      <c r="B9" s="110"/>
      <c r="C9" s="49" t="s">
        <v>9</v>
      </c>
      <c r="D9" s="50" t="s">
        <v>10</v>
      </c>
      <c r="E9" s="51" t="s">
        <v>11</v>
      </c>
      <c r="F9" s="50" t="s">
        <v>12</v>
      </c>
      <c r="G9" s="51" t="s">
        <v>13</v>
      </c>
      <c r="H9" s="52" t="s">
        <v>14</v>
      </c>
      <c r="I9" s="57" t="s">
        <v>15</v>
      </c>
      <c r="J9" s="78"/>
    </row>
    <row r="10" spans="1:16" ht="17.25" customHeight="1" x14ac:dyDescent="0.25">
      <c r="A10" s="111" t="s">
        <v>16</v>
      </c>
      <c r="B10" s="111"/>
      <c r="C10" s="30" t="s">
        <v>17</v>
      </c>
      <c r="D10" s="4" t="s">
        <v>18</v>
      </c>
      <c r="E10" s="5" t="s">
        <v>19</v>
      </c>
      <c r="F10" s="4">
        <v>250</v>
      </c>
      <c r="G10" s="5">
        <v>400</v>
      </c>
      <c r="H10" s="29">
        <v>20</v>
      </c>
      <c r="I10" s="4" t="s">
        <v>38</v>
      </c>
      <c r="L10" s="14"/>
      <c r="M10" s="14"/>
      <c r="N10" s="14"/>
      <c r="O10" s="14"/>
      <c r="P10" s="14"/>
    </row>
    <row r="11" spans="1:16" ht="17.25" customHeight="1" x14ac:dyDescent="0.25">
      <c r="A11" s="112"/>
      <c r="B11" s="112"/>
      <c r="F11" s="1"/>
      <c r="G11" s="1"/>
      <c r="H11" s="1"/>
      <c r="I11" s="1"/>
      <c r="J11" s="1"/>
      <c r="K11" s="1"/>
    </row>
    <row r="12" spans="1:16" ht="32.25" customHeight="1" x14ac:dyDescent="0.25">
      <c r="A12" s="113" t="s">
        <v>21</v>
      </c>
      <c r="B12" s="113"/>
      <c r="C12" s="53" t="s">
        <v>2</v>
      </c>
      <c r="D12" s="54" t="s">
        <v>22</v>
      </c>
      <c r="E12" s="55" t="s">
        <v>23</v>
      </c>
      <c r="F12" s="55" t="s">
        <v>24</v>
      </c>
      <c r="G12" s="55" t="s">
        <v>25</v>
      </c>
      <c r="H12" s="55" t="s">
        <v>26</v>
      </c>
      <c r="I12" s="55" t="s">
        <v>27</v>
      </c>
      <c r="J12" s="55" t="s">
        <v>28</v>
      </c>
      <c r="K12" s="55" t="s">
        <v>29</v>
      </c>
      <c r="L12" s="55" t="s">
        <v>30</v>
      </c>
      <c r="M12" s="55" t="s">
        <v>31</v>
      </c>
      <c r="O12" s="6"/>
    </row>
    <row r="13" spans="1:16" s="2" customFormat="1" ht="15" customHeight="1" x14ac:dyDescent="0.25">
      <c r="A13" s="114"/>
      <c r="B13" s="115"/>
      <c r="C13" s="56"/>
      <c r="D13" s="56" t="s">
        <v>32</v>
      </c>
      <c r="E13" s="56" t="s">
        <v>33</v>
      </c>
      <c r="F13" s="56" t="s">
        <v>34</v>
      </c>
      <c r="G13" s="56" t="s">
        <v>32</v>
      </c>
      <c r="H13" s="56" t="s">
        <v>32</v>
      </c>
      <c r="I13" s="56" t="s">
        <v>35</v>
      </c>
      <c r="J13" s="77" t="s">
        <v>36</v>
      </c>
      <c r="K13" s="56" t="s">
        <v>32</v>
      </c>
      <c r="L13" s="56" t="s">
        <v>35</v>
      </c>
      <c r="M13" s="56" t="s">
        <v>35</v>
      </c>
      <c r="N13" s="7"/>
      <c r="O13" s="7"/>
    </row>
    <row r="14" spans="1:16" x14ac:dyDescent="0.25">
      <c r="A14" s="79" t="s">
        <v>38</v>
      </c>
      <c r="B14" s="80"/>
      <c r="C14" s="41"/>
      <c r="D14" s="9">
        <v>20</v>
      </c>
      <c r="E14" s="9"/>
      <c r="F14" s="9"/>
      <c r="G14" s="10"/>
      <c r="H14" s="9"/>
      <c r="I14" s="70"/>
      <c r="J14" s="37"/>
      <c r="K14" s="129"/>
      <c r="L14" s="123"/>
      <c r="M14" s="123"/>
      <c r="N14" s="8"/>
      <c r="O14" s="8"/>
    </row>
    <row r="15" spans="1:16" x14ac:dyDescent="0.25">
      <c r="A15" s="79" t="s">
        <v>38</v>
      </c>
      <c r="B15" s="80"/>
      <c r="C15" s="41"/>
      <c r="D15" s="9">
        <v>20</v>
      </c>
      <c r="E15" s="9"/>
      <c r="F15" s="9"/>
      <c r="G15" s="10"/>
      <c r="H15" s="9"/>
      <c r="I15" s="70"/>
      <c r="J15" s="37"/>
      <c r="K15" s="130"/>
      <c r="L15" s="124"/>
      <c r="M15" s="124"/>
      <c r="N15" s="8"/>
      <c r="O15" s="8"/>
    </row>
    <row r="16" spans="1:16" x14ac:dyDescent="0.25">
      <c r="A16" s="79" t="s">
        <v>38</v>
      </c>
      <c r="B16" s="80"/>
      <c r="C16" s="41"/>
      <c r="D16" s="9">
        <v>20</v>
      </c>
      <c r="E16" s="9"/>
      <c r="F16" s="9"/>
      <c r="G16" s="10"/>
      <c r="H16" s="9"/>
      <c r="I16" s="70"/>
      <c r="J16" s="37"/>
      <c r="K16" s="75" t="str">
        <f>IF(H14="","",AVERAGE(H14:H16))</f>
        <v/>
      </c>
      <c r="L16" s="11" t="str">
        <f>IF(I14="","",AVERAGE(I14:I16))</f>
        <v/>
      </c>
      <c r="M16" s="12" t="str">
        <f>IF(I14="","",STDEV(I14:I16)/SQRT(3))</f>
        <v/>
      </c>
      <c r="N16" s="8"/>
      <c r="O16" s="8"/>
    </row>
    <row r="17" spans="1:15" x14ac:dyDescent="0.25">
      <c r="A17" s="79" t="s">
        <v>38</v>
      </c>
      <c r="B17" s="80"/>
      <c r="C17" s="41"/>
      <c r="D17" s="9">
        <v>40</v>
      </c>
      <c r="E17" s="9"/>
      <c r="F17" s="9"/>
      <c r="G17" s="10"/>
      <c r="H17" s="11"/>
      <c r="I17" s="71"/>
      <c r="J17" s="39"/>
      <c r="K17" s="121"/>
      <c r="L17" s="123"/>
      <c r="M17" s="123"/>
      <c r="N17" s="8"/>
      <c r="O17" s="8"/>
    </row>
    <row r="18" spans="1:15" x14ac:dyDescent="0.25">
      <c r="A18" s="79" t="s">
        <v>38</v>
      </c>
      <c r="B18" s="80"/>
      <c r="C18" s="41"/>
      <c r="D18" s="9">
        <v>40</v>
      </c>
      <c r="E18" s="9"/>
      <c r="F18" s="9"/>
      <c r="G18" s="10"/>
      <c r="H18" s="9"/>
      <c r="I18" s="70"/>
      <c r="J18" s="37"/>
      <c r="K18" s="122"/>
      <c r="L18" s="124"/>
      <c r="M18" s="124"/>
      <c r="N18" s="8"/>
      <c r="O18" s="8"/>
    </row>
    <row r="19" spans="1:15" x14ac:dyDescent="0.25">
      <c r="A19" s="79" t="s">
        <v>38</v>
      </c>
      <c r="B19" s="80"/>
      <c r="C19" s="41"/>
      <c r="D19" s="9">
        <v>40</v>
      </c>
      <c r="E19" s="9"/>
      <c r="F19" s="9"/>
      <c r="G19" s="10"/>
      <c r="H19" s="9"/>
      <c r="I19" s="70"/>
      <c r="J19" s="37"/>
      <c r="K19" s="75" t="str">
        <f>IF(H17="","",AVERAGE(H17:H19))</f>
        <v/>
      </c>
      <c r="L19" s="11" t="str">
        <f>IF(I17="","",AVERAGE(I17:I19))</f>
        <v/>
      </c>
      <c r="M19" s="12" t="str">
        <f>IF(I17="","",STDEV(I17:I19)/SQRT(3))</f>
        <v/>
      </c>
      <c r="N19" s="8"/>
      <c r="O19" s="8"/>
    </row>
    <row r="20" spans="1:15" x14ac:dyDescent="0.25">
      <c r="A20" s="79" t="s">
        <v>38</v>
      </c>
      <c r="B20" s="80"/>
      <c r="C20" s="41"/>
      <c r="D20" s="9">
        <v>80</v>
      </c>
      <c r="E20" s="13"/>
      <c r="F20" s="9"/>
      <c r="G20" s="10"/>
      <c r="H20" s="9"/>
      <c r="I20" s="70"/>
      <c r="J20" s="37"/>
      <c r="K20" s="121"/>
      <c r="L20" s="123"/>
      <c r="M20" s="123"/>
      <c r="N20" s="8"/>
      <c r="O20" s="8"/>
    </row>
    <row r="21" spans="1:15" x14ac:dyDescent="0.25">
      <c r="A21" s="79" t="s">
        <v>38</v>
      </c>
      <c r="B21" s="80"/>
      <c r="C21" s="41"/>
      <c r="D21" s="9">
        <v>80</v>
      </c>
      <c r="E21" s="9"/>
      <c r="F21" s="9"/>
      <c r="G21" s="10"/>
      <c r="H21" s="9"/>
      <c r="I21" s="70"/>
      <c r="J21" s="37"/>
      <c r="K21" s="122"/>
      <c r="L21" s="124"/>
      <c r="M21" s="124"/>
      <c r="N21" s="8"/>
      <c r="O21" s="8"/>
    </row>
    <row r="22" spans="1:15" x14ac:dyDescent="0.25">
      <c r="A22" s="79" t="s">
        <v>38</v>
      </c>
      <c r="B22" s="80"/>
      <c r="C22" s="41"/>
      <c r="D22" s="9">
        <v>80</v>
      </c>
      <c r="E22" s="9"/>
      <c r="F22" s="9"/>
      <c r="G22" s="10"/>
      <c r="H22" s="9"/>
      <c r="I22" s="70"/>
      <c r="J22" s="37"/>
      <c r="K22" s="75" t="str">
        <f>IF(H20="","",AVERAGE(H20:H22))</f>
        <v/>
      </c>
      <c r="L22" s="11" t="str">
        <f>IF(I20="","",AVERAGE(I20:I22))</f>
        <v/>
      </c>
      <c r="M22" s="12" t="str">
        <f>IF(I20="","",STDEV(I20:I22)/SQRT(3))</f>
        <v/>
      </c>
      <c r="N22" s="8"/>
      <c r="O22" s="8"/>
    </row>
    <row r="23" spans="1:15" x14ac:dyDescent="0.25">
      <c r="A23" s="79" t="s">
        <v>38</v>
      </c>
      <c r="B23" s="80"/>
      <c r="C23" s="41"/>
      <c r="D23" s="9">
        <v>160</v>
      </c>
      <c r="E23" s="9"/>
      <c r="F23" s="9"/>
      <c r="G23" s="10"/>
      <c r="H23" s="9"/>
      <c r="I23" s="71"/>
      <c r="J23" s="39"/>
      <c r="K23" s="121"/>
      <c r="L23" s="123"/>
      <c r="M23" s="123"/>
      <c r="N23" s="8"/>
      <c r="O23" s="8"/>
    </row>
    <row r="24" spans="1:15" x14ac:dyDescent="0.25">
      <c r="A24" s="79" t="s">
        <v>38</v>
      </c>
      <c r="B24" s="80"/>
      <c r="C24" s="41"/>
      <c r="D24" s="9">
        <v>160</v>
      </c>
      <c r="E24" s="9"/>
      <c r="F24" s="9"/>
      <c r="G24" s="10"/>
      <c r="H24" s="11"/>
      <c r="I24" s="70"/>
      <c r="J24" s="37"/>
      <c r="K24" s="122"/>
      <c r="L24" s="124"/>
      <c r="M24" s="124"/>
      <c r="N24" s="8"/>
      <c r="O24" s="8"/>
    </row>
    <row r="25" spans="1:15" x14ac:dyDescent="0.25">
      <c r="A25" s="79" t="s">
        <v>38</v>
      </c>
      <c r="B25" s="80"/>
      <c r="C25" s="41"/>
      <c r="D25" s="9">
        <v>160</v>
      </c>
      <c r="E25" s="9"/>
      <c r="F25" s="9"/>
      <c r="G25" s="10"/>
      <c r="H25" s="9"/>
      <c r="I25" s="71"/>
      <c r="J25" s="39"/>
      <c r="K25" s="75" t="str">
        <f>IF(H23="","",AVERAGE(H23:H25))</f>
        <v/>
      </c>
      <c r="L25" s="11" t="str">
        <f>IF(I23="","",AVERAGE(I23:I25))</f>
        <v/>
      </c>
      <c r="M25" s="12" t="str">
        <f>IF(I23="","",STDEV(I23:I25)/SQRT(3))</f>
        <v/>
      </c>
      <c r="N25" s="8"/>
      <c r="O25" s="8"/>
    </row>
    <row r="26" spans="1:15" x14ac:dyDescent="0.25">
      <c r="A26" s="79" t="s">
        <v>38</v>
      </c>
      <c r="B26" s="80"/>
      <c r="C26" s="41"/>
      <c r="D26" s="9">
        <v>280</v>
      </c>
      <c r="E26" s="9"/>
      <c r="F26" s="9"/>
      <c r="G26" s="10"/>
      <c r="H26" s="9"/>
      <c r="I26" s="70"/>
      <c r="J26" s="37"/>
      <c r="K26" s="121"/>
      <c r="L26" s="123"/>
      <c r="M26" s="123"/>
      <c r="N26" s="8"/>
      <c r="O26" s="8"/>
    </row>
    <row r="27" spans="1:15" x14ac:dyDescent="0.25">
      <c r="A27" s="79" t="s">
        <v>38</v>
      </c>
      <c r="B27" s="80"/>
      <c r="C27" s="41"/>
      <c r="D27" s="9">
        <v>280</v>
      </c>
      <c r="E27" s="9"/>
      <c r="F27" s="9"/>
      <c r="G27" s="10"/>
      <c r="H27" s="9"/>
      <c r="I27" s="70"/>
      <c r="J27" s="37"/>
      <c r="K27" s="122"/>
      <c r="L27" s="124"/>
      <c r="M27" s="124"/>
      <c r="N27" s="8"/>
      <c r="O27" s="8"/>
    </row>
    <row r="28" spans="1:15" x14ac:dyDescent="0.25">
      <c r="A28" s="79" t="s">
        <v>38</v>
      </c>
      <c r="B28" s="80"/>
      <c r="C28" s="41"/>
      <c r="D28" s="9">
        <v>280</v>
      </c>
      <c r="E28" s="9"/>
      <c r="F28" s="9"/>
      <c r="G28" s="10"/>
      <c r="H28" s="9"/>
      <c r="I28" s="70"/>
      <c r="J28" s="37"/>
      <c r="K28" s="75" t="str">
        <f>IF(H26="","",AVERAGE(H26:H28))</f>
        <v/>
      </c>
      <c r="L28" s="11" t="str">
        <f>IF(I26="","",AVERAGE(I26:I28))</f>
        <v/>
      </c>
      <c r="M28" s="12" t="str">
        <f>IF(I26="","",STDEV(I26:I28)/SQRT(3))</f>
        <v/>
      </c>
      <c r="N28" s="7"/>
      <c r="O28" s="8"/>
    </row>
    <row r="29" spans="1:15" x14ac:dyDescent="0.25">
      <c r="A29" s="79" t="s">
        <v>38</v>
      </c>
      <c r="B29" s="80"/>
      <c r="C29" s="41"/>
      <c r="D29" s="9">
        <v>400</v>
      </c>
      <c r="E29" s="9"/>
      <c r="F29" s="9"/>
      <c r="G29" s="10"/>
      <c r="H29" s="9"/>
      <c r="I29" s="70"/>
      <c r="J29" s="37"/>
      <c r="K29" s="121"/>
      <c r="L29" s="123"/>
      <c r="M29" s="123"/>
      <c r="N29" s="7"/>
      <c r="O29" s="8"/>
    </row>
    <row r="30" spans="1:15" x14ac:dyDescent="0.25">
      <c r="A30" s="79" t="s">
        <v>38</v>
      </c>
      <c r="B30" s="80"/>
      <c r="C30" s="42"/>
      <c r="D30" s="31">
        <v>400</v>
      </c>
      <c r="E30" s="31"/>
      <c r="F30" s="31"/>
      <c r="G30" s="32"/>
      <c r="H30" s="33"/>
      <c r="I30" s="72"/>
      <c r="J30" s="39"/>
      <c r="K30" s="126"/>
      <c r="L30" s="127"/>
      <c r="M30" s="127"/>
      <c r="N30" s="7"/>
      <c r="O30" s="8"/>
    </row>
    <row r="31" spans="1:15" x14ac:dyDescent="0.25">
      <c r="A31" s="79" t="s">
        <v>38</v>
      </c>
      <c r="B31" s="80"/>
      <c r="C31" s="43"/>
      <c r="D31" s="37">
        <v>400</v>
      </c>
      <c r="E31" s="37"/>
      <c r="F31" s="37"/>
      <c r="G31" s="38"/>
      <c r="H31" s="37"/>
      <c r="I31" s="73"/>
      <c r="J31" s="37"/>
      <c r="K31" s="76" t="str">
        <f>IF(H29="","",AVERAGE(H29:H31))</f>
        <v/>
      </c>
      <c r="L31" s="39" t="str">
        <f>IF(I29="","",AVERAGE(I29:I31))</f>
        <v/>
      </c>
      <c r="M31" s="40" t="str">
        <f>IF(I29="","",STDEV(I29:I31)/SQRT(3))</f>
        <v/>
      </c>
      <c r="N31" s="7"/>
      <c r="O31" s="8"/>
    </row>
    <row r="32" spans="1:15" x14ac:dyDescent="0.25">
      <c r="B32" s="34"/>
      <c r="C32" s="6"/>
      <c r="D32" s="7"/>
      <c r="E32" s="7"/>
      <c r="F32" s="7"/>
      <c r="G32" s="25"/>
      <c r="H32" s="7"/>
      <c r="I32" s="7"/>
      <c r="J32" s="7"/>
      <c r="K32" s="35"/>
      <c r="L32" s="36"/>
      <c r="M32" s="36"/>
      <c r="N32" s="8"/>
      <c r="O32" s="8"/>
    </row>
    <row r="33" spans="2:15" x14ac:dyDescent="0.25">
      <c r="B33" s="34"/>
      <c r="C33" s="6"/>
      <c r="D33" s="7"/>
      <c r="E33" s="7"/>
      <c r="F33" s="7"/>
      <c r="G33" s="25"/>
      <c r="H33" s="7"/>
      <c r="I33" s="7"/>
      <c r="J33" s="7"/>
      <c r="K33" s="35"/>
      <c r="L33" s="36"/>
      <c r="M33" s="36"/>
      <c r="N33" s="8"/>
      <c r="O33" s="8"/>
    </row>
    <row r="34" spans="2:15" x14ac:dyDescent="0.25">
      <c r="B34" s="34"/>
      <c r="C34" s="6"/>
      <c r="D34" s="7"/>
      <c r="E34" s="7"/>
      <c r="F34" s="7"/>
      <c r="G34" s="25"/>
      <c r="H34" s="7"/>
      <c r="I34" s="7"/>
      <c r="J34" s="7"/>
      <c r="K34" s="8"/>
      <c r="L34" s="8"/>
      <c r="M34" s="26"/>
      <c r="N34" s="7"/>
      <c r="O34" s="8"/>
    </row>
    <row r="37" spans="2:15" s="15" customFormat="1" x14ac:dyDescent="0.25">
      <c r="B37" s="18"/>
      <c r="C37" s="18"/>
      <c r="D37" s="19"/>
      <c r="E37" s="18"/>
      <c r="F37" s="18"/>
      <c r="G37" s="18"/>
      <c r="H37" s="18"/>
      <c r="I37" s="18"/>
      <c r="J37" s="18"/>
      <c r="K37" s="18"/>
      <c r="L37" s="18"/>
      <c r="M37" s="18"/>
    </row>
    <row r="38" spans="2:15" s="17" customFormat="1" ht="1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s="15" customFormat="1" x14ac:dyDescent="0.25">
      <c r="C39" s="18"/>
      <c r="D39" s="16"/>
      <c r="E39" s="16"/>
      <c r="F39" s="16"/>
      <c r="G39" s="20"/>
      <c r="H39" s="16"/>
      <c r="I39" s="16"/>
      <c r="J39" s="16"/>
      <c r="K39" s="120"/>
      <c r="L39" s="119"/>
      <c r="M39" s="119"/>
    </row>
    <row r="40" spans="2:15" s="15" customFormat="1" x14ac:dyDescent="0.25">
      <c r="C40" s="18"/>
      <c r="D40" s="16"/>
      <c r="E40" s="16"/>
      <c r="F40" s="16"/>
      <c r="G40" s="20"/>
      <c r="H40" s="16"/>
      <c r="I40" s="16"/>
      <c r="J40" s="16"/>
      <c r="K40" s="120"/>
      <c r="L40" s="119"/>
      <c r="M40" s="119"/>
    </row>
    <row r="41" spans="2:15" s="15" customFormat="1" x14ac:dyDescent="0.25">
      <c r="C41" s="18"/>
      <c r="D41" s="16"/>
      <c r="E41" s="16"/>
      <c r="F41" s="16"/>
      <c r="G41" s="20"/>
      <c r="H41" s="16"/>
      <c r="I41" s="16"/>
      <c r="J41" s="16"/>
      <c r="K41" s="21"/>
      <c r="L41" s="21"/>
      <c r="M41" s="22"/>
    </row>
    <row r="42" spans="2:15" s="15" customFormat="1" x14ac:dyDescent="0.25">
      <c r="C42" s="18"/>
      <c r="D42" s="16"/>
      <c r="E42" s="16"/>
      <c r="F42" s="16"/>
      <c r="G42" s="20"/>
      <c r="H42" s="21"/>
      <c r="I42" s="21"/>
      <c r="J42" s="21"/>
      <c r="K42" s="118"/>
      <c r="L42" s="119"/>
      <c r="M42" s="119"/>
    </row>
    <row r="43" spans="2:15" s="15" customFormat="1" x14ac:dyDescent="0.25">
      <c r="C43" s="18"/>
      <c r="D43" s="16"/>
      <c r="E43" s="16"/>
      <c r="F43" s="16"/>
      <c r="G43" s="20"/>
      <c r="H43" s="16"/>
      <c r="I43" s="16"/>
      <c r="J43" s="16"/>
      <c r="K43" s="118"/>
      <c r="L43" s="119"/>
      <c r="M43" s="119"/>
    </row>
    <row r="44" spans="2:15" s="15" customFormat="1" x14ac:dyDescent="0.25">
      <c r="C44" s="18"/>
      <c r="D44" s="16"/>
      <c r="E44" s="16"/>
      <c r="F44" s="16"/>
      <c r="G44" s="20"/>
      <c r="H44" s="16"/>
      <c r="I44" s="16"/>
      <c r="J44" s="16"/>
      <c r="K44" s="21"/>
      <c r="L44" s="21"/>
      <c r="M44" s="22"/>
    </row>
    <row r="45" spans="2:15" s="15" customFormat="1" x14ac:dyDescent="0.25">
      <c r="C45" s="18"/>
      <c r="D45" s="16"/>
      <c r="E45" s="23"/>
      <c r="F45" s="16"/>
      <c r="G45" s="20"/>
      <c r="H45" s="16"/>
      <c r="I45" s="16"/>
      <c r="J45" s="16"/>
      <c r="K45" s="118"/>
      <c r="L45" s="119"/>
      <c r="M45" s="119"/>
    </row>
    <row r="46" spans="2:15" s="15" customFormat="1" x14ac:dyDescent="0.25">
      <c r="C46" s="18"/>
      <c r="D46" s="16"/>
      <c r="E46" s="16"/>
      <c r="F46" s="16"/>
      <c r="G46" s="20"/>
      <c r="H46" s="16"/>
      <c r="I46" s="16"/>
      <c r="J46" s="16"/>
      <c r="K46" s="118"/>
      <c r="L46" s="119"/>
      <c r="M46" s="119"/>
    </row>
    <row r="47" spans="2:15" s="15" customFormat="1" x14ac:dyDescent="0.25">
      <c r="C47" s="18"/>
      <c r="D47" s="16"/>
      <c r="E47" s="16"/>
      <c r="F47" s="16"/>
      <c r="G47" s="20"/>
      <c r="H47" s="16"/>
      <c r="I47" s="16"/>
      <c r="J47" s="16"/>
      <c r="K47" s="21"/>
      <c r="L47" s="21"/>
      <c r="M47" s="22"/>
    </row>
    <row r="48" spans="2:15" s="15" customFormat="1" x14ac:dyDescent="0.25">
      <c r="C48" s="18"/>
      <c r="D48" s="16"/>
      <c r="E48" s="16"/>
      <c r="F48" s="16"/>
      <c r="G48" s="20"/>
      <c r="H48" s="16"/>
      <c r="I48" s="21"/>
      <c r="J48" s="21"/>
      <c r="K48" s="118"/>
      <c r="L48" s="119"/>
      <c r="M48" s="119"/>
    </row>
    <row r="49" spans="2:15" s="15" customFormat="1" x14ac:dyDescent="0.25">
      <c r="C49" s="18"/>
      <c r="D49" s="16"/>
      <c r="E49" s="16"/>
      <c r="F49" s="16"/>
      <c r="G49" s="20"/>
      <c r="H49" s="21"/>
      <c r="I49" s="16"/>
      <c r="J49" s="16"/>
      <c r="K49" s="118"/>
      <c r="L49" s="119"/>
      <c r="M49" s="119"/>
    </row>
    <row r="50" spans="2:15" s="15" customFormat="1" x14ac:dyDescent="0.25">
      <c r="C50" s="18"/>
      <c r="D50" s="16"/>
      <c r="E50" s="16"/>
      <c r="F50" s="16"/>
      <c r="G50" s="20"/>
      <c r="H50" s="16"/>
      <c r="I50" s="21"/>
      <c r="J50" s="21"/>
      <c r="K50" s="21"/>
      <c r="L50" s="21"/>
      <c r="M50" s="22"/>
    </row>
    <row r="51" spans="2:15" s="15" customFormat="1" x14ac:dyDescent="0.25">
      <c r="C51" s="18"/>
      <c r="D51" s="16"/>
      <c r="E51" s="16"/>
      <c r="F51" s="16"/>
      <c r="G51" s="20"/>
      <c r="H51" s="16"/>
      <c r="I51" s="16"/>
      <c r="J51" s="16"/>
      <c r="K51" s="118"/>
      <c r="L51" s="119"/>
      <c r="M51" s="119"/>
    </row>
    <row r="52" spans="2:15" s="15" customFormat="1" x14ac:dyDescent="0.25">
      <c r="C52" s="18"/>
      <c r="D52" s="16"/>
      <c r="E52" s="16"/>
      <c r="F52" s="16"/>
      <c r="G52" s="20"/>
      <c r="H52" s="16"/>
      <c r="I52" s="16"/>
      <c r="J52" s="16"/>
      <c r="K52" s="118"/>
      <c r="L52" s="119"/>
      <c r="M52" s="119"/>
    </row>
    <row r="53" spans="2:15" s="15" customFormat="1" x14ac:dyDescent="0.25">
      <c r="C53" s="18"/>
      <c r="D53" s="16"/>
      <c r="E53" s="16"/>
      <c r="F53" s="16"/>
      <c r="G53" s="20"/>
      <c r="H53" s="16"/>
      <c r="I53" s="16"/>
      <c r="J53" s="16"/>
      <c r="K53" s="21"/>
      <c r="L53" s="21"/>
      <c r="M53" s="22"/>
    </row>
    <row r="54" spans="2:15" s="15" customFormat="1" x14ac:dyDescent="0.25">
      <c r="C54" s="18"/>
      <c r="D54" s="16"/>
      <c r="E54" s="16"/>
      <c r="F54" s="16"/>
      <c r="G54" s="20"/>
      <c r="H54" s="16"/>
      <c r="I54" s="16"/>
      <c r="J54" s="16"/>
      <c r="K54" s="118"/>
      <c r="L54" s="119"/>
      <c r="M54" s="119"/>
    </row>
    <row r="55" spans="2:15" s="15" customFormat="1" x14ac:dyDescent="0.25">
      <c r="C55" s="18"/>
      <c r="D55" s="16"/>
      <c r="E55" s="16"/>
      <c r="F55" s="16"/>
      <c r="G55" s="20"/>
      <c r="H55" s="21"/>
      <c r="I55" s="21"/>
      <c r="J55" s="21"/>
      <c r="K55" s="118"/>
      <c r="L55" s="119"/>
      <c r="M55" s="119"/>
    </row>
    <row r="56" spans="2:15" s="15" customFormat="1" x14ac:dyDescent="0.25">
      <c r="C56" s="18"/>
      <c r="D56" s="16"/>
      <c r="E56" s="16"/>
      <c r="F56" s="16"/>
      <c r="G56" s="20"/>
      <c r="H56" s="16"/>
      <c r="I56" s="16"/>
      <c r="J56" s="16"/>
      <c r="K56" s="21"/>
      <c r="L56" s="21"/>
      <c r="M56" s="22"/>
    </row>
    <row r="57" spans="2:15" x14ac:dyDescent="0.25">
      <c r="C57" s="6"/>
      <c r="D57" s="7"/>
      <c r="E57" s="7"/>
      <c r="F57" s="7"/>
      <c r="G57" s="25"/>
      <c r="H57" s="7"/>
      <c r="I57" s="7"/>
      <c r="J57" s="7"/>
      <c r="K57" s="116"/>
      <c r="L57" s="117"/>
      <c r="M57" s="117"/>
    </row>
    <row r="58" spans="2:15" x14ac:dyDescent="0.25">
      <c r="C58" s="6"/>
      <c r="D58" s="7"/>
      <c r="E58" s="7"/>
      <c r="F58" s="7"/>
      <c r="G58" s="25"/>
      <c r="H58" s="7"/>
      <c r="I58" s="7"/>
      <c r="J58" s="7"/>
      <c r="K58" s="116"/>
      <c r="L58" s="117"/>
      <c r="M58" s="117"/>
    </row>
    <row r="59" spans="2:15" x14ac:dyDescent="0.25">
      <c r="C59" s="6"/>
      <c r="D59" s="7"/>
      <c r="E59" s="7"/>
      <c r="F59" s="7"/>
      <c r="G59" s="25"/>
      <c r="H59" s="7"/>
      <c r="I59" s="7"/>
      <c r="J59" s="7"/>
      <c r="K59" s="8"/>
      <c r="L59" s="8"/>
      <c r="M59" s="26"/>
    </row>
    <row r="62" spans="2:15" x14ac:dyDescent="0.25">
      <c r="B62" s="6"/>
      <c r="C62" s="6"/>
      <c r="D62" s="24"/>
      <c r="E62" s="6"/>
      <c r="F62" s="6"/>
      <c r="G62" s="6"/>
      <c r="H62" s="6"/>
      <c r="I62" s="6"/>
      <c r="J62" s="6"/>
      <c r="K62" s="6"/>
      <c r="L62" s="6"/>
      <c r="M62" s="6"/>
    </row>
    <row r="63" spans="2:15" s="2" customFormat="1" ht="1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 x14ac:dyDescent="0.25">
      <c r="C64" s="6"/>
      <c r="D64" s="7"/>
      <c r="E64" s="7"/>
      <c r="F64" s="7"/>
      <c r="G64" s="25"/>
      <c r="H64" s="7"/>
      <c r="I64" s="7"/>
      <c r="J64" s="7"/>
      <c r="K64" s="125"/>
      <c r="L64" s="117"/>
      <c r="M64" s="117"/>
    </row>
    <row r="65" spans="3:13" x14ac:dyDescent="0.25">
      <c r="C65" s="6"/>
      <c r="D65" s="7"/>
      <c r="E65" s="7"/>
      <c r="F65" s="7"/>
      <c r="G65" s="25"/>
      <c r="H65" s="7"/>
      <c r="I65" s="7"/>
      <c r="J65" s="7"/>
      <c r="K65" s="125"/>
      <c r="L65" s="117"/>
      <c r="M65" s="117"/>
    </row>
    <row r="66" spans="3:13" x14ac:dyDescent="0.25">
      <c r="C66" s="6"/>
      <c r="D66" s="7"/>
      <c r="E66" s="7"/>
      <c r="F66" s="7"/>
      <c r="G66" s="25"/>
      <c r="H66" s="7"/>
      <c r="I66" s="7"/>
      <c r="J66" s="7"/>
      <c r="K66" s="8"/>
      <c r="L66" s="8"/>
      <c r="M66" s="26"/>
    </row>
    <row r="67" spans="3:13" x14ac:dyDescent="0.25">
      <c r="C67" s="6"/>
      <c r="D67" s="7"/>
      <c r="E67" s="7"/>
      <c r="F67" s="7"/>
      <c r="G67" s="25"/>
      <c r="H67" s="8"/>
      <c r="I67" s="8"/>
      <c r="J67" s="8"/>
      <c r="K67" s="116"/>
      <c r="L67" s="117"/>
      <c r="M67" s="117"/>
    </row>
    <row r="68" spans="3:13" x14ac:dyDescent="0.25">
      <c r="C68" s="6"/>
      <c r="D68" s="7"/>
      <c r="E68" s="7"/>
      <c r="F68" s="7"/>
      <c r="G68" s="25"/>
      <c r="H68" s="7"/>
      <c r="I68" s="7"/>
      <c r="J68" s="7"/>
      <c r="K68" s="116"/>
      <c r="L68" s="117"/>
      <c r="M68" s="117"/>
    </row>
    <row r="69" spans="3:13" x14ac:dyDescent="0.25">
      <c r="C69" s="6"/>
      <c r="D69" s="7"/>
      <c r="E69" s="7"/>
      <c r="F69" s="7"/>
      <c r="G69" s="25"/>
      <c r="H69" s="7"/>
      <c r="I69" s="7"/>
      <c r="J69" s="7"/>
      <c r="K69" s="8"/>
      <c r="L69" s="8"/>
      <c r="M69" s="26"/>
    </row>
    <row r="70" spans="3:13" x14ac:dyDescent="0.25">
      <c r="C70" s="6"/>
      <c r="D70" s="7"/>
      <c r="E70" s="27"/>
      <c r="F70" s="7"/>
      <c r="G70" s="25"/>
      <c r="H70" s="7"/>
      <c r="I70" s="7"/>
      <c r="J70" s="7"/>
      <c r="K70" s="116"/>
      <c r="L70" s="117"/>
      <c r="M70" s="117"/>
    </row>
    <row r="71" spans="3:13" x14ac:dyDescent="0.25">
      <c r="C71" s="6"/>
      <c r="D71" s="7"/>
      <c r="E71" s="7"/>
      <c r="F71" s="7"/>
      <c r="G71" s="25"/>
      <c r="H71" s="7"/>
      <c r="I71" s="7"/>
      <c r="J71" s="7"/>
      <c r="K71" s="116"/>
      <c r="L71" s="117"/>
      <c r="M71" s="117"/>
    </row>
    <row r="72" spans="3:13" x14ac:dyDescent="0.25">
      <c r="C72" s="6"/>
      <c r="D72" s="7"/>
      <c r="E72" s="7"/>
      <c r="F72" s="7"/>
      <c r="G72" s="25"/>
      <c r="H72" s="7"/>
      <c r="I72" s="7"/>
      <c r="J72" s="7"/>
      <c r="K72" s="8"/>
      <c r="L72" s="8"/>
      <c r="M72" s="26"/>
    </row>
    <row r="73" spans="3:13" x14ac:dyDescent="0.25">
      <c r="C73" s="6"/>
      <c r="D73" s="7"/>
      <c r="E73" s="7"/>
      <c r="F73" s="7"/>
      <c r="G73" s="25"/>
      <c r="H73" s="7"/>
      <c r="I73" s="8"/>
      <c r="J73" s="8"/>
      <c r="K73" s="116"/>
      <c r="L73" s="117"/>
      <c r="M73" s="117"/>
    </row>
    <row r="74" spans="3:13" x14ac:dyDescent="0.25">
      <c r="C74" s="6"/>
      <c r="D74" s="7"/>
      <c r="E74" s="7"/>
      <c r="F74" s="7"/>
      <c r="G74" s="25"/>
      <c r="H74" s="8"/>
      <c r="I74" s="7"/>
      <c r="J74" s="7"/>
      <c r="K74" s="116"/>
      <c r="L74" s="117"/>
      <c r="M74" s="117"/>
    </row>
    <row r="75" spans="3:13" x14ac:dyDescent="0.25">
      <c r="C75" s="6"/>
      <c r="D75" s="7"/>
      <c r="E75" s="7"/>
      <c r="F75" s="7"/>
      <c r="G75" s="25"/>
      <c r="H75" s="7"/>
      <c r="I75" s="8"/>
      <c r="J75" s="8"/>
      <c r="K75" s="8"/>
      <c r="L75" s="8"/>
      <c r="M75" s="26"/>
    </row>
    <row r="76" spans="3:13" x14ac:dyDescent="0.25">
      <c r="C76" s="6"/>
      <c r="D76" s="7"/>
      <c r="E76" s="7"/>
      <c r="F76" s="7"/>
      <c r="G76" s="25"/>
      <c r="H76" s="7"/>
      <c r="I76" s="7"/>
      <c r="J76" s="7"/>
      <c r="K76" s="116"/>
      <c r="L76" s="117"/>
      <c r="M76" s="117"/>
    </row>
    <row r="77" spans="3:13" x14ac:dyDescent="0.25">
      <c r="C77" s="6"/>
      <c r="D77" s="7"/>
      <c r="E77" s="7"/>
      <c r="F77" s="7"/>
      <c r="G77" s="25"/>
      <c r="H77" s="7"/>
      <c r="I77" s="7"/>
      <c r="J77" s="7"/>
      <c r="K77" s="116"/>
      <c r="L77" s="117"/>
      <c r="M77" s="117"/>
    </row>
    <row r="78" spans="3:13" x14ac:dyDescent="0.25">
      <c r="C78" s="6"/>
      <c r="D78" s="7"/>
      <c r="E78" s="7"/>
      <c r="F78" s="7"/>
      <c r="G78" s="25"/>
      <c r="H78" s="7"/>
      <c r="I78" s="7"/>
      <c r="J78" s="7"/>
      <c r="K78" s="8"/>
      <c r="L78" s="8"/>
      <c r="M78" s="26"/>
    </row>
    <row r="79" spans="3:13" x14ac:dyDescent="0.25">
      <c r="C79" s="6"/>
      <c r="D79" s="7"/>
      <c r="E79" s="7"/>
      <c r="F79" s="7"/>
      <c r="G79" s="25"/>
      <c r="H79" s="7"/>
      <c r="I79" s="7"/>
      <c r="J79" s="7"/>
      <c r="K79" s="116"/>
      <c r="L79" s="117"/>
      <c r="M79" s="117"/>
    </row>
    <row r="80" spans="3:13" x14ac:dyDescent="0.25">
      <c r="C80" s="6"/>
      <c r="D80" s="7"/>
      <c r="E80" s="7"/>
      <c r="F80" s="7"/>
      <c r="G80" s="25"/>
      <c r="H80" s="8"/>
      <c r="I80" s="8"/>
      <c r="J80" s="8"/>
      <c r="K80" s="116"/>
      <c r="L80" s="117"/>
      <c r="M80" s="117"/>
    </row>
    <row r="81" spans="3:13" x14ac:dyDescent="0.25">
      <c r="C81" s="6"/>
      <c r="D81" s="7"/>
      <c r="E81" s="7"/>
      <c r="F81" s="7"/>
      <c r="G81" s="25"/>
      <c r="H81" s="7"/>
      <c r="I81" s="7"/>
      <c r="J81" s="7"/>
      <c r="K81" s="8"/>
      <c r="L81" s="8"/>
      <c r="M81" s="26"/>
    </row>
    <row r="82" spans="3:13" x14ac:dyDescent="0.25">
      <c r="C82" s="6"/>
      <c r="D82" s="7"/>
      <c r="E82" s="7"/>
      <c r="F82" s="7"/>
      <c r="G82" s="25"/>
      <c r="H82" s="7"/>
      <c r="I82" s="7"/>
      <c r="J82" s="7"/>
      <c r="K82" s="116"/>
      <c r="L82" s="117"/>
      <c r="M82" s="117"/>
    </row>
    <row r="83" spans="3:13" x14ac:dyDescent="0.25">
      <c r="C83" s="6"/>
      <c r="D83" s="7"/>
      <c r="E83" s="7"/>
      <c r="F83" s="7"/>
      <c r="G83" s="25"/>
      <c r="H83" s="7"/>
      <c r="I83" s="7"/>
      <c r="J83" s="7"/>
      <c r="K83" s="116"/>
      <c r="L83" s="117"/>
      <c r="M83" s="117"/>
    </row>
    <row r="84" spans="3:13" x14ac:dyDescent="0.25">
      <c r="C84" s="6"/>
      <c r="D84" s="7"/>
      <c r="E84" s="7"/>
      <c r="F84" s="7"/>
      <c r="G84" s="25"/>
      <c r="H84" s="7"/>
      <c r="I84" s="7"/>
      <c r="J84" s="7"/>
      <c r="K84" s="8"/>
      <c r="L84" s="8"/>
      <c r="M84" s="26"/>
    </row>
    <row r="85" spans="3:13" x14ac:dyDescent="0.25"/>
    <row r="86" spans="3:13" x14ac:dyDescent="0.25"/>
    <row r="87" spans="3:13" x14ac:dyDescent="0.25"/>
  </sheetData>
  <mergeCells count="75">
    <mergeCell ref="A1:C1"/>
    <mergeCell ref="D1:F1"/>
    <mergeCell ref="A2:C2"/>
    <mergeCell ref="D2:F2"/>
    <mergeCell ref="A3:C3"/>
    <mergeCell ref="D3:F3"/>
    <mergeCell ref="A4:B4"/>
    <mergeCell ref="A5:E5"/>
    <mergeCell ref="A6:C6"/>
    <mergeCell ref="A7:C7"/>
    <mergeCell ref="A9:B9"/>
    <mergeCell ref="A10:B10"/>
    <mergeCell ref="A11:B11"/>
    <mergeCell ref="A12:B12"/>
    <mergeCell ref="A13:B13"/>
    <mergeCell ref="K14:K15"/>
    <mergeCell ref="L14:L15"/>
    <mergeCell ref="M14:M15"/>
    <mergeCell ref="K17:K18"/>
    <mergeCell ref="L17:L18"/>
    <mergeCell ref="M17:M18"/>
    <mergeCell ref="K20:K21"/>
    <mergeCell ref="L20:L21"/>
    <mergeCell ref="M20:M21"/>
    <mergeCell ref="K23:K24"/>
    <mergeCell ref="L23:L24"/>
    <mergeCell ref="M23:M24"/>
    <mergeCell ref="K26:K27"/>
    <mergeCell ref="L26:L27"/>
    <mergeCell ref="M26:M27"/>
    <mergeCell ref="K29:K30"/>
    <mergeCell ref="L29:L30"/>
    <mergeCell ref="M29:M30"/>
    <mergeCell ref="K39:K40"/>
    <mergeCell ref="L39:L40"/>
    <mergeCell ref="M39:M40"/>
    <mergeCell ref="K42:K43"/>
    <mergeCell ref="L42:L43"/>
    <mergeCell ref="M42:M43"/>
    <mergeCell ref="K45:K46"/>
    <mergeCell ref="L45:L46"/>
    <mergeCell ref="M45:M46"/>
    <mergeCell ref="K48:K49"/>
    <mergeCell ref="L48:L49"/>
    <mergeCell ref="M48:M49"/>
    <mergeCell ref="K51:K52"/>
    <mergeCell ref="L51:L52"/>
    <mergeCell ref="M51:M52"/>
    <mergeCell ref="K54:K55"/>
    <mergeCell ref="L54:L55"/>
    <mergeCell ref="M54:M55"/>
    <mergeCell ref="K57:K58"/>
    <mergeCell ref="L57:L58"/>
    <mergeCell ref="M57:M58"/>
    <mergeCell ref="K64:K65"/>
    <mergeCell ref="L64:L65"/>
    <mergeCell ref="M64:M65"/>
    <mergeCell ref="K67:K68"/>
    <mergeCell ref="L67:L68"/>
    <mergeCell ref="M67:M68"/>
    <mergeCell ref="K70:K71"/>
    <mergeCell ref="L70:L71"/>
    <mergeCell ref="M70:M71"/>
    <mergeCell ref="K73:K74"/>
    <mergeCell ref="L73:L74"/>
    <mergeCell ref="M73:M74"/>
    <mergeCell ref="K76:K77"/>
    <mergeCell ref="L76:L77"/>
    <mergeCell ref="M76:M77"/>
    <mergeCell ref="K79:K80"/>
    <mergeCell ref="L79:L80"/>
    <mergeCell ref="M79:M80"/>
    <mergeCell ref="K82:K83"/>
    <mergeCell ref="L82:L83"/>
    <mergeCell ref="M82:M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EE5D-E2BB-43DB-BF1D-7C2EE496FA73}">
  <dimension ref="A1:S112"/>
  <sheetViews>
    <sheetView topLeftCell="C20" workbookViewId="0">
      <selection activeCell="K40" sqref="K40"/>
    </sheetView>
  </sheetViews>
  <sheetFormatPr defaultRowHeight="15" customHeight="1" x14ac:dyDescent="0.25"/>
  <cols>
    <col min="1" max="1" width="16.85546875" customWidth="1"/>
    <col min="2" max="2" width="36.28515625" customWidth="1"/>
    <col min="3" max="3" width="14.140625" customWidth="1"/>
    <col min="4" max="4" width="26.140625" customWidth="1"/>
    <col min="5" max="5" width="18.42578125" customWidth="1"/>
    <col min="6" max="6" width="15.5703125" customWidth="1"/>
    <col min="7" max="8" width="18.5703125" customWidth="1"/>
    <col min="9" max="9" width="22" customWidth="1"/>
    <col min="10" max="10" width="12.140625" customWidth="1"/>
    <col min="11" max="11" width="12.42578125" customWidth="1"/>
    <col min="12" max="12" width="13.28515625" customWidth="1"/>
    <col min="13" max="13" width="10.85546875" customWidth="1"/>
    <col min="14" max="14" width="13.42578125" customWidth="1"/>
    <col min="15" max="15" width="12.42578125" customWidth="1"/>
    <col min="16" max="16" width="25" customWidth="1"/>
    <col min="17" max="17" width="21.85546875" customWidth="1"/>
    <col min="18" max="18" width="25.140625" customWidth="1"/>
    <col min="19" max="19" width="20.5703125" customWidth="1"/>
    <col min="20" max="20" width="12.5703125" customWidth="1"/>
    <col min="21" max="21" width="16.85546875" customWidth="1"/>
    <col min="22" max="22" width="11" customWidth="1"/>
  </cols>
  <sheetData>
    <row r="1" spans="1:18" x14ac:dyDescent="0.25">
      <c r="A1" s="140" t="s">
        <v>0</v>
      </c>
      <c r="B1" s="140"/>
      <c r="C1" s="141"/>
      <c r="D1" s="128" t="s">
        <v>48</v>
      </c>
      <c r="E1" s="128"/>
      <c r="F1" s="128"/>
    </row>
    <row r="2" spans="1:18" x14ac:dyDescent="0.25">
      <c r="A2" s="140" t="s">
        <v>1</v>
      </c>
      <c r="B2" s="140"/>
      <c r="C2" s="141"/>
      <c r="D2" s="128" t="s">
        <v>39</v>
      </c>
      <c r="E2" s="128"/>
      <c r="F2" s="128"/>
    </row>
    <row r="3" spans="1:18" x14ac:dyDescent="0.25">
      <c r="A3" s="140" t="s">
        <v>2</v>
      </c>
      <c r="B3" s="140"/>
      <c r="C3" s="141"/>
      <c r="D3" s="142">
        <v>45811</v>
      </c>
      <c r="E3" s="128"/>
      <c r="F3" s="128"/>
    </row>
    <row r="4" spans="1:18" x14ac:dyDescent="0.25">
      <c r="A4" s="112"/>
      <c r="B4" s="112"/>
      <c r="C4" s="3"/>
      <c r="D4" s="2"/>
      <c r="E4" s="2"/>
      <c r="F4" s="2"/>
    </row>
    <row r="5" spans="1:18" x14ac:dyDescent="0.25">
      <c r="A5" s="144" t="s">
        <v>3</v>
      </c>
      <c r="B5" s="144"/>
      <c r="C5" s="144"/>
      <c r="D5" s="144"/>
      <c r="E5" s="144"/>
    </row>
    <row r="6" spans="1:18" x14ac:dyDescent="0.25">
      <c r="A6" s="144" t="s">
        <v>4</v>
      </c>
      <c r="B6" s="144"/>
      <c r="C6" s="144"/>
      <c r="D6" s="28">
        <v>21.7</v>
      </c>
      <c r="E6" s="28" t="s">
        <v>5</v>
      </c>
    </row>
    <row r="7" spans="1:18" x14ac:dyDescent="0.25">
      <c r="A7" s="144" t="s">
        <v>6</v>
      </c>
      <c r="B7" s="144"/>
      <c r="C7" s="144"/>
      <c r="D7" s="28">
        <v>999.8</v>
      </c>
      <c r="E7" s="28" t="s">
        <v>49</v>
      </c>
    </row>
    <row r="9" spans="1:18" ht="17.25" customHeight="1" x14ac:dyDescent="0.25">
      <c r="A9" s="144" t="s">
        <v>8</v>
      </c>
      <c r="B9" s="144"/>
      <c r="C9" s="62" t="s">
        <v>9</v>
      </c>
      <c r="D9" s="63" t="s">
        <v>10</v>
      </c>
      <c r="E9" s="64" t="s">
        <v>11</v>
      </c>
      <c r="F9" s="64" t="s">
        <v>13</v>
      </c>
      <c r="G9" s="65" t="s">
        <v>14</v>
      </c>
      <c r="H9" s="65"/>
      <c r="I9" s="66" t="s">
        <v>15</v>
      </c>
      <c r="J9" s="81"/>
    </row>
    <row r="10" spans="1:18" ht="17.25" customHeight="1" x14ac:dyDescent="0.25">
      <c r="A10" s="143" t="s">
        <v>40</v>
      </c>
      <c r="B10" s="143"/>
      <c r="C10" s="4" t="s">
        <v>41</v>
      </c>
      <c r="D10" s="4">
        <v>21046486</v>
      </c>
      <c r="E10" s="5" t="s">
        <v>42</v>
      </c>
      <c r="F10" s="5">
        <v>400</v>
      </c>
      <c r="G10" s="29">
        <v>20</v>
      </c>
      <c r="H10" s="29"/>
      <c r="I10" s="4" t="s">
        <v>50</v>
      </c>
      <c r="N10" s="14"/>
      <c r="O10" s="14"/>
      <c r="P10" s="14"/>
      <c r="Q10" s="14"/>
      <c r="R10" s="14"/>
    </row>
    <row r="11" spans="1:18" ht="17.25" customHeight="1" x14ac:dyDescent="0.25">
      <c r="A11" s="112"/>
      <c r="B11" s="112"/>
      <c r="F11" s="1"/>
      <c r="G11" s="1"/>
      <c r="H11" s="1"/>
      <c r="I11" s="1"/>
      <c r="J11" s="1"/>
      <c r="K11" s="1"/>
      <c r="L11" s="1"/>
      <c r="M11" s="1"/>
    </row>
    <row r="12" spans="1:18" ht="32.25" customHeight="1" x14ac:dyDescent="0.25">
      <c r="A12" s="135" t="s">
        <v>21</v>
      </c>
      <c r="B12" s="135"/>
      <c r="C12" s="58" t="s">
        <v>2</v>
      </c>
      <c r="D12" s="59" t="s">
        <v>22</v>
      </c>
      <c r="E12" s="60" t="s">
        <v>23</v>
      </c>
      <c r="F12" s="60" t="s">
        <v>24</v>
      </c>
      <c r="G12" s="138" t="s">
        <v>25</v>
      </c>
      <c r="H12" s="139"/>
      <c r="I12" s="138" t="s">
        <v>26</v>
      </c>
      <c r="J12" s="139"/>
      <c r="K12" s="68" t="s">
        <v>27</v>
      </c>
      <c r="L12" s="67" t="s">
        <v>43</v>
      </c>
      <c r="M12" s="58" t="s">
        <v>29</v>
      </c>
      <c r="N12" s="60" t="s">
        <v>30</v>
      </c>
      <c r="O12" s="60" t="s">
        <v>31</v>
      </c>
      <c r="Q12" s="6"/>
    </row>
    <row r="13" spans="1:18" s="2" customFormat="1" ht="15" customHeight="1" x14ac:dyDescent="0.25">
      <c r="A13" s="136"/>
      <c r="B13" s="137"/>
      <c r="C13" s="98"/>
      <c r="D13" s="100" t="s">
        <v>44</v>
      </c>
      <c r="E13" s="98" t="s">
        <v>33</v>
      </c>
      <c r="F13" s="98" t="s">
        <v>47</v>
      </c>
      <c r="G13" s="98" t="s">
        <v>32</v>
      </c>
      <c r="H13" s="98" t="s">
        <v>45</v>
      </c>
      <c r="I13" s="98" t="s">
        <v>32</v>
      </c>
      <c r="J13" s="98" t="s">
        <v>45</v>
      </c>
      <c r="K13" s="101" t="s">
        <v>35</v>
      </c>
      <c r="L13" s="93" t="s">
        <v>46</v>
      </c>
      <c r="M13" s="61" t="s">
        <v>45</v>
      </c>
      <c r="N13" s="61" t="s">
        <v>35</v>
      </c>
      <c r="O13" s="61" t="s">
        <v>35</v>
      </c>
      <c r="P13" s="7"/>
      <c r="Q13" s="7"/>
    </row>
    <row r="14" spans="1:18" x14ac:dyDescent="0.25">
      <c r="A14" s="102" t="s">
        <v>50</v>
      </c>
      <c r="B14" s="103"/>
      <c r="C14" s="104">
        <v>45811</v>
      </c>
      <c r="D14" s="97">
        <v>20</v>
      </c>
      <c r="E14" s="4">
        <v>21.352701425552368</v>
      </c>
      <c r="F14" s="4">
        <v>31.013341064453126</v>
      </c>
      <c r="G14" s="4"/>
      <c r="H14" s="4">
        <v>439.27050011730438</v>
      </c>
      <c r="I14" s="4"/>
      <c r="J14" s="4">
        <v>435.30789184570307</v>
      </c>
      <c r="K14" s="11">
        <f t="shared" ref="K14:K22" si="0">((J14-H14)/H14)*100</f>
        <v>-0.90208841034012577</v>
      </c>
      <c r="L14" s="9"/>
      <c r="M14" s="133"/>
      <c r="N14" s="131"/>
      <c r="O14" s="131"/>
      <c r="P14" s="8"/>
      <c r="Q14" s="8"/>
    </row>
    <row r="15" spans="1:18" x14ac:dyDescent="0.25">
      <c r="A15" s="102" t="s">
        <v>50</v>
      </c>
      <c r="B15" s="103"/>
      <c r="C15" s="104">
        <v>45811</v>
      </c>
      <c r="D15" s="97">
        <v>20</v>
      </c>
      <c r="E15" s="4">
        <v>21.365063905715942</v>
      </c>
      <c r="F15" s="4">
        <v>31.002891845703125</v>
      </c>
      <c r="G15" s="4"/>
      <c r="H15" s="4">
        <v>439.16486761613339</v>
      </c>
      <c r="I15" s="4"/>
      <c r="J15" s="4">
        <v>435.31183776855471</v>
      </c>
      <c r="K15" s="11">
        <f t="shared" si="0"/>
        <v>-0.87735384401161853</v>
      </c>
      <c r="L15" s="9"/>
      <c r="M15" s="134"/>
      <c r="N15" s="132"/>
      <c r="O15" s="132"/>
    </row>
    <row r="16" spans="1:18" x14ac:dyDescent="0.25">
      <c r="A16" s="102" t="s">
        <v>50</v>
      </c>
      <c r="B16" s="103"/>
      <c r="C16" s="104">
        <v>45811</v>
      </c>
      <c r="D16" s="97">
        <v>20</v>
      </c>
      <c r="E16" s="4">
        <v>21.381940603256226</v>
      </c>
      <c r="F16" s="4">
        <v>30.995581054687502</v>
      </c>
      <c r="G16" s="4"/>
      <c r="H16" s="4">
        <v>438.98366948802732</v>
      </c>
      <c r="I16" s="4"/>
      <c r="J16" s="4">
        <v>435.27631988525388</v>
      </c>
      <c r="K16" s="11">
        <f t="shared" si="0"/>
        <v>-0.84453018653226841</v>
      </c>
      <c r="L16" s="9"/>
      <c r="M16" s="76">
        <f>IF(H14="","",AVERAGE(H14:H16))</f>
        <v>439.1396790738217</v>
      </c>
      <c r="N16" s="39">
        <f>IF(K14="","",AVERAGE(K14:K16))</f>
        <v>-0.87465748029467083</v>
      </c>
      <c r="O16" s="40">
        <f>IF(K14="","",STDEV(K14:K16)/SQRT(3))</f>
        <v>1.667023360113672E-2</v>
      </c>
    </row>
    <row r="17" spans="1:15" x14ac:dyDescent="0.25">
      <c r="A17" s="102" t="s">
        <v>50</v>
      </c>
      <c r="B17" s="103"/>
      <c r="C17" s="104">
        <v>45811</v>
      </c>
      <c r="D17" s="97">
        <v>40</v>
      </c>
      <c r="E17" s="4">
        <v>21.316898345947266</v>
      </c>
      <c r="F17" s="4">
        <v>31.013186035156252</v>
      </c>
      <c r="G17" s="4"/>
      <c r="H17" s="4">
        <v>878.72929460496812</v>
      </c>
      <c r="I17" s="4"/>
      <c r="J17" s="4">
        <v>873.76666259765625</v>
      </c>
      <c r="K17" s="11">
        <f t="shared" si="0"/>
        <v>-0.56475094636998691</v>
      </c>
      <c r="L17" s="11"/>
      <c r="M17" s="133"/>
      <c r="N17" s="131"/>
      <c r="O17" s="131"/>
    </row>
    <row r="18" spans="1:15" x14ac:dyDescent="0.25">
      <c r="A18" s="102" t="s">
        <v>50</v>
      </c>
      <c r="B18" s="103"/>
      <c r="C18" s="104">
        <v>45811</v>
      </c>
      <c r="D18" s="97">
        <v>40</v>
      </c>
      <c r="E18" s="4">
        <v>21.319089651107788</v>
      </c>
      <c r="F18" s="4">
        <v>31.008170898437498</v>
      </c>
      <c r="G18" s="4"/>
      <c r="H18" s="4">
        <v>878.58584369362177</v>
      </c>
      <c r="I18" s="4"/>
      <c r="J18" s="4">
        <v>874.76665649414065</v>
      </c>
      <c r="K18" s="11">
        <f t="shared" si="0"/>
        <v>-0.43469710181364341</v>
      </c>
      <c r="L18" s="9"/>
      <c r="M18" s="134"/>
      <c r="N18" s="132"/>
      <c r="O18" s="132"/>
    </row>
    <row r="19" spans="1:15" x14ac:dyDescent="0.25">
      <c r="A19" s="102" t="s">
        <v>50</v>
      </c>
      <c r="B19" s="103"/>
      <c r="C19" s="104">
        <v>45811</v>
      </c>
      <c r="D19" s="97">
        <v>40</v>
      </c>
      <c r="E19" s="4">
        <v>21.33344578742981</v>
      </c>
      <c r="F19" s="4">
        <v>31.001923583984379</v>
      </c>
      <c r="G19" s="4"/>
      <c r="H19" s="4">
        <v>878.33343233806818</v>
      </c>
      <c r="I19" s="4"/>
      <c r="J19" s="4">
        <v>874.03332824707036</v>
      </c>
      <c r="K19" s="11">
        <f t="shared" si="0"/>
        <v>-0.48957536314554417</v>
      </c>
      <c r="L19" s="11"/>
      <c r="M19" s="76">
        <f>IF(H17="","",AVERAGE(H17:H19))</f>
        <v>878.54952354555269</v>
      </c>
      <c r="N19" s="39">
        <f>IF(K17="","",AVERAGE(K17:K19))</f>
        <v>-0.49634113710972483</v>
      </c>
      <c r="O19" s="40">
        <f>IF(K17="","",STDEV(K17:K19)/SQRT(3))</f>
        <v>3.7695412603181301E-2</v>
      </c>
    </row>
    <row r="20" spans="1:15" x14ac:dyDescent="0.25">
      <c r="A20" s="102" t="s">
        <v>50</v>
      </c>
      <c r="B20" s="103"/>
      <c r="C20" s="104">
        <v>45811</v>
      </c>
      <c r="D20" s="97">
        <v>80</v>
      </c>
      <c r="E20" s="4">
        <v>21.310935020446777</v>
      </c>
      <c r="F20" s="4">
        <v>31.022500488281249</v>
      </c>
      <c r="G20" s="4"/>
      <c r="H20" s="4">
        <v>1977.9224498650071</v>
      </c>
      <c r="I20" s="4"/>
      <c r="J20" s="4">
        <v>1975.7318481445313</v>
      </c>
      <c r="K20" s="11">
        <f t="shared" si="0"/>
        <v>-0.11075265972259456</v>
      </c>
      <c r="L20" s="9"/>
      <c r="M20" s="133"/>
      <c r="N20" s="131"/>
      <c r="O20" s="131"/>
    </row>
    <row r="21" spans="1:15" x14ac:dyDescent="0.25">
      <c r="A21" s="102" t="s">
        <v>50</v>
      </c>
      <c r="B21" s="103"/>
      <c r="C21" s="104">
        <v>45811</v>
      </c>
      <c r="D21" s="97">
        <v>80</v>
      </c>
      <c r="E21" s="4">
        <v>21.298935413360596</v>
      </c>
      <c r="F21" s="4">
        <v>31.018253417968751</v>
      </c>
      <c r="G21" s="4"/>
      <c r="H21" s="4">
        <v>1757.9329038534556</v>
      </c>
      <c r="I21" s="4"/>
      <c r="J21" s="4">
        <v>1754.6117431640625</v>
      </c>
      <c r="K21" s="11">
        <f t="shared" si="0"/>
        <v>-0.18892420081067779</v>
      </c>
      <c r="L21" s="9"/>
      <c r="M21" s="134"/>
      <c r="N21" s="132"/>
      <c r="O21" s="132"/>
    </row>
    <row r="22" spans="1:15" x14ac:dyDescent="0.25">
      <c r="A22" s="102" t="s">
        <v>50</v>
      </c>
      <c r="B22" s="103"/>
      <c r="C22" s="104">
        <v>45811</v>
      </c>
      <c r="D22" s="97">
        <v>80</v>
      </c>
      <c r="E22" s="4">
        <v>21.299817562103271</v>
      </c>
      <c r="F22" s="4">
        <v>31.016314453124998</v>
      </c>
      <c r="G22" s="4"/>
      <c r="H22" s="4">
        <v>1757.7978847727347</v>
      </c>
      <c r="I22" s="4"/>
      <c r="J22" s="4">
        <v>1755.3088256835938</v>
      </c>
      <c r="K22" s="11">
        <f t="shared" si="0"/>
        <v>-0.14160098329295392</v>
      </c>
      <c r="L22" s="9"/>
      <c r="M22" s="76">
        <f>IF(H20="","",AVERAGE(H20:H22))</f>
        <v>1831.2177461637323</v>
      </c>
      <c r="N22" s="39">
        <f>IF(K20="","",AVERAGE(K20:K22))</f>
        <v>-0.14709261460874209</v>
      </c>
      <c r="O22" s="40">
        <f>IF(K20="","",STDEV(K20:K22)/SQRT(3))</f>
        <v>2.273261951398536E-2</v>
      </c>
    </row>
    <row r="23" spans="1:15" x14ac:dyDescent="0.25">
      <c r="A23" s="102" t="s">
        <v>50</v>
      </c>
      <c r="B23" s="103"/>
      <c r="C23" s="104">
        <v>45811</v>
      </c>
      <c r="D23" s="97">
        <v>160</v>
      </c>
      <c r="E23" s="4">
        <v>22.236556529998779</v>
      </c>
      <c r="F23" s="4">
        <v>31.105894287109372</v>
      </c>
      <c r="G23" s="4"/>
      <c r="H23" s="4">
        <v>3512.9242649198181</v>
      </c>
      <c r="I23" s="4"/>
      <c r="J23" s="4">
        <v>3507.3213867187501</v>
      </c>
      <c r="K23" s="11">
        <f>((J23-H23)/H23)*100</f>
        <v>-0.15949328190814088</v>
      </c>
      <c r="L23" s="9"/>
      <c r="M23" s="133"/>
      <c r="N23" s="131"/>
      <c r="O23" s="131"/>
    </row>
    <row r="24" spans="1:15" x14ac:dyDescent="0.25">
      <c r="A24" s="102" t="s">
        <v>50</v>
      </c>
      <c r="B24" s="4"/>
      <c r="C24" s="104">
        <v>45811</v>
      </c>
      <c r="D24" s="97">
        <v>160</v>
      </c>
      <c r="E24" s="4">
        <v>22.221979856491089</v>
      </c>
      <c r="F24" s="4">
        <v>31.102035400390623</v>
      </c>
      <c r="G24" s="4"/>
      <c r="H24" s="4">
        <v>3512.6659125432152</v>
      </c>
      <c r="I24" s="4"/>
      <c r="J24" s="4">
        <v>3506.9678466796877</v>
      </c>
      <c r="K24" s="11">
        <f>((J24-H24)/H24)*100</f>
        <v>-0.16221485348722062</v>
      </c>
      <c r="L24" s="4"/>
      <c r="M24" s="134"/>
      <c r="N24" s="132"/>
      <c r="O24" s="132"/>
    </row>
    <row r="25" spans="1:15" x14ac:dyDescent="0.25">
      <c r="A25" s="102" t="s">
        <v>50</v>
      </c>
      <c r="B25" s="4"/>
      <c r="C25" s="104">
        <v>45811</v>
      </c>
      <c r="D25" s="97">
        <v>160</v>
      </c>
      <c r="E25" s="4">
        <v>22.238182544708252</v>
      </c>
      <c r="F25" s="4">
        <v>31.100284423828128</v>
      </c>
      <c r="G25" s="4"/>
      <c r="H25" s="4">
        <v>3512.2983730064011</v>
      </c>
      <c r="I25" s="4"/>
      <c r="J25" s="4">
        <v>3507.95361328125</v>
      </c>
      <c r="K25" s="11">
        <f>((J25-H25)/H25)*100</f>
        <v>-0.12370132784112384</v>
      </c>
      <c r="L25" s="4"/>
      <c r="M25" s="76">
        <f>IF(H23="","",AVERAGE(H23:H25))</f>
        <v>3512.6295168231445</v>
      </c>
      <c r="N25" s="39">
        <f>IF(K23="","",AVERAGE(K23:K25))</f>
        <v>-0.14846982107882845</v>
      </c>
      <c r="O25" s="40">
        <f>IF(K23="","",STDEV(K23:K25)/SQRT(3))</f>
        <v>1.2409142206651198E-2</v>
      </c>
    </row>
    <row r="26" spans="1:15" x14ac:dyDescent="0.25">
      <c r="A26" s="102" t="s">
        <v>50</v>
      </c>
      <c r="B26" s="4"/>
      <c r="C26" s="104">
        <v>45811</v>
      </c>
      <c r="D26" s="97">
        <v>280</v>
      </c>
      <c r="E26" s="4">
        <v>22.255390167236328</v>
      </c>
      <c r="F26" s="4">
        <v>31.108985351562502</v>
      </c>
      <c r="G26" s="4"/>
      <c r="H26" s="4">
        <v>6147.9850800160339</v>
      </c>
      <c r="I26" s="4"/>
      <c r="J26" s="4">
        <v>6140.841796875</v>
      </c>
      <c r="K26" s="11">
        <f t="shared" ref="K26:K28" si="1">((J26-H26)/H26)*100</f>
        <v>-0.11618901230344614</v>
      </c>
      <c r="L26" s="4"/>
      <c r="M26" s="133"/>
      <c r="N26" s="131"/>
      <c r="O26" s="131"/>
    </row>
    <row r="27" spans="1:15" x14ac:dyDescent="0.25">
      <c r="A27" s="102" t="s">
        <v>50</v>
      </c>
      <c r="B27" s="4"/>
      <c r="C27" s="104">
        <v>45811</v>
      </c>
      <c r="D27" s="97">
        <v>280</v>
      </c>
      <c r="E27" s="4">
        <v>22.269130229949951</v>
      </c>
      <c r="F27" s="4">
        <v>31.1139423828125</v>
      </c>
      <c r="G27" s="4"/>
      <c r="H27" s="4">
        <v>6148.5270992198148</v>
      </c>
      <c r="I27" s="4"/>
      <c r="J27" s="4">
        <v>6146.3455078124998</v>
      </c>
      <c r="K27" s="11">
        <f t="shared" si="1"/>
        <v>-3.5481528699642162E-2</v>
      </c>
      <c r="L27" s="4"/>
      <c r="M27" s="134"/>
      <c r="N27" s="132"/>
      <c r="O27" s="132"/>
    </row>
    <row r="28" spans="1:15" ht="15" customHeight="1" x14ac:dyDescent="0.25">
      <c r="A28" s="102" t="s">
        <v>50</v>
      </c>
      <c r="B28" s="4"/>
      <c r="C28" s="104">
        <v>45811</v>
      </c>
      <c r="D28" s="97">
        <v>280</v>
      </c>
      <c r="E28" s="4">
        <v>22.296113967895508</v>
      </c>
      <c r="F28" s="4">
        <v>31.119947753906253</v>
      </c>
      <c r="G28" s="4"/>
      <c r="H28" s="4">
        <v>6149.3109981558182</v>
      </c>
      <c r="I28" s="4"/>
      <c r="J28" s="4">
        <v>6143.5636230468754</v>
      </c>
      <c r="K28" s="11">
        <f t="shared" si="1"/>
        <v>-9.3463724808624485E-2</v>
      </c>
      <c r="L28" s="4"/>
      <c r="M28" s="76">
        <f>IF(H26="","",AVERAGE(H26:H28))</f>
        <v>6148.607725797222</v>
      </c>
      <c r="N28" s="39">
        <f>IF(K26="","",AVERAGE(K26:K28))</f>
        <v>-8.1711421937237586E-2</v>
      </c>
      <c r="O28" s="40">
        <f>IF(K26="","",STDEV(K26:K28)/SQRT(3))</f>
        <v>2.4027844573190345E-2</v>
      </c>
    </row>
    <row r="29" spans="1:15" ht="14.45" customHeight="1" x14ac:dyDescent="0.25">
      <c r="A29" s="102" t="s">
        <v>50</v>
      </c>
      <c r="B29" s="105"/>
      <c r="C29" s="104">
        <v>45811</v>
      </c>
      <c r="D29" s="9">
        <v>400</v>
      </c>
      <c r="E29" s="4">
        <v>22.01</v>
      </c>
      <c r="F29" s="4">
        <v>31.097000000000001</v>
      </c>
      <c r="G29" s="4"/>
      <c r="H29" s="4">
        <v>8787.582916553516</v>
      </c>
      <c r="I29" s="4"/>
      <c r="J29" s="4">
        <v>8788.5749999999989</v>
      </c>
      <c r="K29" s="11">
        <f>((J29-H29)/H29)*100</f>
        <v>1.1289605525246757E-2</v>
      </c>
      <c r="L29" s="4"/>
      <c r="M29" s="76">
        <f>IF(H27="","",AVERAGE(H27:H29))</f>
        <v>7028.4736713097154</v>
      </c>
      <c r="N29" s="39">
        <f>IF(K27="","",AVERAGE(K27:K29))</f>
        <v>-3.921854932767329E-2</v>
      </c>
      <c r="O29" s="40"/>
    </row>
    <row r="30" spans="1:15" ht="15" customHeight="1" x14ac:dyDescent="0.25">
      <c r="A30" s="84"/>
      <c r="B30" s="85"/>
    </row>
    <row r="31" spans="1:15" s="15" customFormat="1" x14ac:dyDescent="0.25">
      <c r="A31" s="84"/>
      <c r="B31" s="85"/>
    </row>
    <row r="32" spans="1:15" s="17" customFormat="1" ht="15" customHeight="1" x14ac:dyDescent="0.25">
      <c r="M32" s="152">
        <f t="shared" ref="M32:N32" si="2">M16</f>
        <v>439.1396790738217</v>
      </c>
      <c r="N32" s="152">
        <f t="shared" si="2"/>
        <v>-0.87465748029467083</v>
      </c>
    </row>
    <row r="33" spans="1:19" s="15" customFormat="1" x14ac:dyDescent="0.25">
      <c r="M33" s="151">
        <f t="shared" ref="M33:N33" si="3">M19</f>
        <v>878.54952354555269</v>
      </c>
      <c r="N33" s="151">
        <f t="shared" si="3"/>
        <v>-0.49634113710972483</v>
      </c>
    </row>
    <row r="34" spans="1:19" s="15" customFormat="1" x14ac:dyDescent="0.25">
      <c r="A34" s="87"/>
      <c r="B34" s="87"/>
      <c r="L34" s="84"/>
      <c r="M34" s="153">
        <f t="shared" ref="M34:N34" si="4">M22</f>
        <v>1831.2177461637323</v>
      </c>
      <c r="N34" s="151">
        <f t="shared" si="4"/>
        <v>-0.14709261460874209</v>
      </c>
      <c r="Q34" s="84"/>
      <c r="R34" s="84"/>
      <c r="S34" s="85"/>
    </row>
    <row r="35" spans="1:19" s="15" customFormat="1" x14ac:dyDescent="0.25">
      <c r="A35" s="87"/>
      <c r="B35" s="87"/>
      <c r="L35" s="84"/>
      <c r="M35" s="153">
        <f t="shared" ref="M35:N35" si="5">M25</f>
        <v>3512.6295168231445</v>
      </c>
      <c r="N35" s="151">
        <f t="shared" si="5"/>
        <v>-0.14846982107882845</v>
      </c>
      <c r="Q35" s="84"/>
      <c r="R35" s="84"/>
      <c r="S35" s="85"/>
    </row>
    <row r="36" spans="1:19" s="15" customFormat="1" x14ac:dyDescent="0.25">
      <c r="A36" s="87"/>
      <c r="B36" s="87"/>
      <c r="L36" s="84"/>
      <c r="M36" s="153">
        <f t="shared" ref="M36:N36" si="6">M28</f>
        <v>6148.607725797222</v>
      </c>
      <c r="N36" s="151">
        <f t="shared" si="6"/>
        <v>-8.1711421937237586E-2</v>
      </c>
      <c r="Q36" s="84"/>
      <c r="R36" s="84"/>
      <c r="S36" s="85"/>
    </row>
    <row r="37" spans="1:19" s="15" customFormat="1" x14ac:dyDescent="0.25">
      <c r="A37" s="87"/>
      <c r="B37" s="87"/>
      <c r="L37" s="84"/>
      <c r="M37" s="153">
        <f t="shared" ref="M37:N37" si="7">M29</f>
        <v>7028.4736713097154</v>
      </c>
      <c r="N37" s="151">
        <f t="shared" si="7"/>
        <v>-3.921854932767329E-2</v>
      </c>
      <c r="Q37" s="84"/>
      <c r="R37" s="84"/>
      <c r="S37" s="85"/>
    </row>
    <row r="38" spans="1:19" s="15" customFormat="1" x14ac:dyDescent="0.25">
      <c r="A38" s="87"/>
      <c r="B38" s="87"/>
      <c r="L38" s="84"/>
      <c r="M38" s="85"/>
      <c r="Q38" s="84"/>
      <c r="R38" s="84"/>
      <c r="S38" s="85"/>
    </row>
    <row r="39" spans="1:19" s="15" customFormat="1" x14ac:dyDescent="0.25">
      <c r="A39" s="82"/>
      <c r="B39"/>
      <c r="L39" s="84"/>
      <c r="M39" s="85"/>
      <c r="Q39" s="84"/>
      <c r="R39" s="84"/>
      <c r="S39" s="85"/>
    </row>
    <row r="40" spans="1:19" s="15" customFormat="1" x14ac:dyDescent="0.25">
      <c r="A40" s="82"/>
      <c r="B40"/>
      <c r="L40" s="84"/>
      <c r="M40" s="85"/>
      <c r="Q40" s="84"/>
      <c r="R40" s="84"/>
      <c r="S40" s="85"/>
    </row>
    <row r="41" spans="1:19" s="15" customFormat="1" x14ac:dyDescent="0.25">
      <c r="A41" s="82"/>
      <c r="B41"/>
      <c r="L41" s="84"/>
      <c r="M41" s="85"/>
      <c r="Q41" s="84"/>
      <c r="R41" s="84"/>
      <c r="S41" s="85"/>
    </row>
    <row r="42" spans="1:19" s="15" customFormat="1" x14ac:dyDescent="0.25">
      <c r="A42" s="82"/>
      <c r="B42"/>
      <c r="C42" s="99">
        <v>45811</v>
      </c>
      <c r="D42" s="2">
        <v>20</v>
      </c>
      <c r="E42">
        <v>21.352701425552368</v>
      </c>
      <c r="F42">
        <v>31.013341064453126</v>
      </c>
      <c r="G42"/>
      <c r="H42">
        <v>439.27050011730438</v>
      </c>
      <c r="I42"/>
      <c r="J42">
        <v>435.30789184570307</v>
      </c>
      <c r="K42" s="71">
        <f t="shared" ref="K42:K44" si="8">((J42-H42)/H42)*100</f>
        <v>-0.90208841034012577</v>
      </c>
      <c r="L42" s="84"/>
      <c r="M42" s="85"/>
      <c r="Q42" s="84"/>
      <c r="R42" s="84"/>
      <c r="S42" s="85"/>
    </row>
    <row r="43" spans="1:19" s="15" customFormat="1" x14ac:dyDescent="0.25">
      <c r="A43" s="82"/>
      <c r="B43"/>
      <c r="C43" s="99">
        <v>45811</v>
      </c>
      <c r="D43" s="2">
        <v>20</v>
      </c>
      <c r="E43">
        <v>21.365063905715942</v>
      </c>
      <c r="F43">
        <v>31.002891845703125</v>
      </c>
      <c r="G43"/>
      <c r="H43">
        <v>439.16486761613339</v>
      </c>
      <c r="I43"/>
      <c r="J43">
        <v>435.31183776855471</v>
      </c>
      <c r="K43" s="71">
        <f t="shared" si="8"/>
        <v>-0.87735384401161853</v>
      </c>
      <c r="L43" s="84"/>
      <c r="M43" s="85"/>
      <c r="Q43" s="84"/>
      <c r="R43" s="84"/>
      <c r="S43" s="85"/>
    </row>
    <row r="44" spans="1:19" s="15" customFormat="1" x14ac:dyDescent="0.25">
      <c r="A44" s="82"/>
      <c r="B44"/>
      <c r="C44" s="99">
        <v>45811</v>
      </c>
      <c r="D44" s="2">
        <v>20</v>
      </c>
      <c r="E44">
        <v>21.381940603256226</v>
      </c>
      <c r="F44">
        <v>30.995581054687502</v>
      </c>
      <c r="G44"/>
      <c r="H44">
        <v>438.98366948802732</v>
      </c>
      <c r="I44"/>
      <c r="J44">
        <v>435.27631988525388</v>
      </c>
      <c r="K44" s="71">
        <f t="shared" si="8"/>
        <v>-0.84453018653226841</v>
      </c>
      <c r="L44" s="84"/>
      <c r="M44" s="85"/>
      <c r="Q44" s="84"/>
      <c r="R44" s="84"/>
      <c r="S44" s="85"/>
    </row>
    <row r="45" spans="1:19" s="15" customFormat="1" x14ac:dyDescent="0.25">
      <c r="A45" s="82"/>
      <c r="B45"/>
      <c r="C45" s="99">
        <v>45811</v>
      </c>
      <c r="D45" s="2">
        <v>40</v>
      </c>
      <c r="E45">
        <v>21.316898345947266</v>
      </c>
      <c r="F45">
        <v>31.013186035156252</v>
      </c>
      <c r="G45"/>
      <c r="H45">
        <v>878.72929460496812</v>
      </c>
      <c r="I45"/>
      <c r="J45">
        <v>873.76666259765625</v>
      </c>
      <c r="K45" s="71">
        <f t="shared" ref="K45:K50" si="9">((J45-H45)/H45)*100</f>
        <v>-0.56475094636998691</v>
      </c>
      <c r="L45" s="84"/>
      <c r="M45" s="85"/>
      <c r="Q45" s="84"/>
      <c r="R45" s="84"/>
      <c r="S45" s="85"/>
    </row>
    <row r="46" spans="1:19" s="15" customFormat="1" x14ac:dyDescent="0.25">
      <c r="A46" s="82"/>
      <c r="B46"/>
      <c r="C46" s="99">
        <v>45811</v>
      </c>
      <c r="D46" s="2">
        <v>40</v>
      </c>
      <c r="E46">
        <v>21.319089651107788</v>
      </c>
      <c r="F46">
        <v>31.008170898437498</v>
      </c>
      <c r="G46"/>
      <c r="H46">
        <v>878.58584369362177</v>
      </c>
      <c r="I46"/>
      <c r="J46">
        <v>874.76665649414065</v>
      </c>
      <c r="K46" s="71">
        <f t="shared" si="9"/>
        <v>-0.43469710181364341</v>
      </c>
      <c r="L46" s="84"/>
      <c r="M46" s="85"/>
      <c r="Q46" s="84"/>
      <c r="R46" s="84"/>
      <c r="S46" s="85"/>
    </row>
    <row r="47" spans="1:19" s="15" customFormat="1" x14ac:dyDescent="0.25">
      <c r="A47" s="82"/>
      <c r="B47"/>
      <c r="C47" s="99">
        <v>45811</v>
      </c>
      <c r="D47" s="2">
        <v>40</v>
      </c>
      <c r="E47">
        <v>21.33344578742981</v>
      </c>
      <c r="F47">
        <v>31.001923583984379</v>
      </c>
      <c r="G47"/>
      <c r="H47">
        <v>878.33343233806818</v>
      </c>
      <c r="I47"/>
      <c r="J47">
        <v>874.03332824707036</v>
      </c>
      <c r="K47" s="71">
        <f t="shared" si="9"/>
        <v>-0.48957536314554417</v>
      </c>
      <c r="L47" s="84"/>
      <c r="M47" s="85"/>
      <c r="Q47" s="84"/>
      <c r="R47" s="84"/>
      <c r="S47" s="85"/>
    </row>
    <row r="48" spans="1:19" s="15" customFormat="1" x14ac:dyDescent="0.25">
      <c r="A48" s="82"/>
      <c r="B48"/>
      <c r="C48" s="99">
        <v>45811</v>
      </c>
      <c r="D48" s="2">
        <v>80</v>
      </c>
      <c r="E48">
        <v>21.310935020446777</v>
      </c>
      <c r="F48">
        <v>31.022500488281249</v>
      </c>
      <c r="G48"/>
      <c r="H48">
        <v>1977.9224498650071</v>
      </c>
      <c r="I48"/>
      <c r="J48">
        <v>1975.7318481445313</v>
      </c>
      <c r="K48" s="71">
        <f t="shared" si="9"/>
        <v>-0.11075265972259456</v>
      </c>
      <c r="L48" s="84"/>
      <c r="M48" s="85"/>
      <c r="Q48" s="84"/>
      <c r="R48" s="84"/>
      <c r="S48" s="85"/>
    </row>
    <row r="49" spans="1:19" s="15" customFormat="1" x14ac:dyDescent="0.25">
      <c r="A49" s="82"/>
      <c r="B49"/>
      <c r="C49" s="99">
        <v>45811</v>
      </c>
      <c r="D49" s="2">
        <v>80</v>
      </c>
      <c r="E49">
        <v>21.298935413360596</v>
      </c>
      <c r="F49">
        <v>31.018253417968751</v>
      </c>
      <c r="G49"/>
      <c r="H49">
        <v>1757.9329038534556</v>
      </c>
      <c r="I49"/>
      <c r="J49">
        <v>1754.6117431640625</v>
      </c>
      <c r="K49" s="71">
        <f t="shared" si="9"/>
        <v>-0.18892420081067779</v>
      </c>
      <c r="L49" s="84"/>
      <c r="M49" s="85"/>
      <c r="Q49" s="84"/>
      <c r="R49" s="84"/>
      <c r="S49" s="85"/>
    </row>
    <row r="50" spans="1:19" s="15" customFormat="1" x14ac:dyDescent="0.25">
      <c r="A50" s="82"/>
      <c r="B50"/>
      <c r="C50" s="99">
        <v>45811</v>
      </c>
      <c r="D50" s="2">
        <v>80</v>
      </c>
      <c r="E50">
        <v>21.299817562103271</v>
      </c>
      <c r="F50">
        <v>31.016314453124998</v>
      </c>
      <c r="G50"/>
      <c r="H50">
        <v>1757.7978847727347</v>
      </c>
      <c r="I50"/>
      <c r="J50">
        <v>1755.3088256835938</v>
      </c>
      <c r="K50" s="71">
        <f t="shared" si="9"/>
        <v>-0.14160098329295392</v>
      </c>
      <c r="L50" s="84"/>
      <c r="M50" s="85"/>
      <c r="Q50" s="84"/>
      <c r="R50" s="84"/>
      <c r="S50" s="85"/>
    </row>
    <row r="51" spans="1:19" x14ac:dyDescent="0.25">
      <c r="A51" s="82"/>
      <c r="C51" s="99">
        <v>45811</v>
      </c>
      <c r="D51" s="2">
        <v>160</v>
      </c>
      <c r="E51">
        <v>22.236556529998779</v>
      </c>
      <c r="F51">
        <v>31.105894287109372</v>
      </c>
      <c r="H51">
        <v>3512.9242649198181</v>
      </c>
      <c r="J51">
        <v>3507.3213867187501</v>
      </c>
      <c r="K51" s="71">
        <f>((J51-H51)/H51)*100</f>
        <v>-0.15949328190814088</v>
      </c>
      <c r="L51" s="84"/>
      <c r="M51" s="85"/>
      <c r="Q51" s="84"/>
      <c r="R51" s="84"/>
      <c r="S51" s="85"/>
    </row>
    <row r="52" spans="1:19" x14ac:dyDescent="0.25">
      <c r="A52" s="82"/>
      <c r="C52" s="99">
        <v>45811</v>
      </c>
      <c r="D52" s="2">
        <v>160</v>
      </c>
      <c r="E52">
        <v>22.221979856491089</v>
      </c>
      <c r="F52">
        <v>31.102035400390623</v>
      </c>
      <c r="H52">
        <v>3512.6659125432152</v>
      </c>
      <c r="J52">
        <v>3506.9678466796877</v>
      </c>
      <c r="K52" s="71">
        <f>((J52-H52)/H52)*100</f>
        <v>-0.16221485348722062</v>
      </c>
      <c r="L52" s="84"/>
      <c r="M52" s="85"/>
      <c r="Q52" s="84"/>
      <c r="R52" s="84"/>
      <c r="S52" s="85"/>
    </row>
    <row r="53" spans="1:19" x14ac:dyDescent="0.25">
      <c r="A53" s="82"/>
      <c r="C53" s="99">
        <v>45811</v>
      </c>
      <c r="D53" s="2">
        <v>160</v>
      </c>
      <c r="E53">
        <v>22.238182544708252</v>
      </c>
      <c r="F53">
        <v>31.100284423828128</v>
      </c>
      <c r="H53">
        <v>3512.2983730064011</v>
      </c>
      <c r="J53">
        <v>3507.95361328125</v>
      </c>
      <c r="K53" s="71">
        <f>((J53-H53)/H53)*100</f>
        <v>-0.12370132784112384</v>
      </c>
      <c r="L53" s="84"/>
      <c r="M53" s="85"/>
      <c r="Q53" s="84"/>
      <c r="R53" s="84"/>
      <c r="S53" s="85"/>
    </row>
    <row r="54" spans="1:19" ht="15" customHeight="1" x14ac:dyDescent="0.25">
      <c r="A54" s="82"/>
      <c r="C54" s="99">
        <v>45811</v>
      </c>
      <c r="D54" s="2">
        <v>280</v>
      </c>
      <c r="E54">
        <v>22.255390167236328</v>
      </c>
      <c r="F54">
        <v>31.108985351562502</v>
      </c>
      <c r="H54">
        <v>6147.9850800160339</v>
      </c>
      <c r="J54">
        <v>6140.841796875</v>
      </c>
      <c r="K54" s="71">
        <f t="shared" ref="K54:K56" si="10">((J54-H54)/H54)*100</f>
        <v>-0.11618901230344614</v>
      </c>
      <c r="L54" s="84"/>
      <c r="M54" s="85"/>
      <c r="Q54" s="84"/>
      <c r="R54" s="84"/>
      <c r="S54" s="85"/>
    </row>
    <row r="55" spans="1:19" ht="15" customHeight="1" x14ac:dyDescent="0.25">
      <c r="A55" s="82"/>
      <c r="C55" s="99">
        <v>45811</v>
      </c>
      <c r="D55" s="2">
        <v>280</v>
      </c>
      <c r="E55">
        <v>22.269130229949951</v>
      </c>
      <c r="F55">
        <v>31.1139423828125</v>
      </c>
      <c r="H55">
        <v>6148.5270992198148</v>
      </c>
      <c r="J55">
        <v>6146.3455078124998</v>
      </c>
      <c r="K55" s="71">
        <f t="shared" si="10"/>
        <v>-3.5481528699642162E-2</v>
      </c>
      <c r="L55" s="84"/>
      <c r="M55" s="85"/>
      <c r="Q55" s="84"/>
      <c r="R55" s="84"/>
      <c r="S55" s="85"/>
    </row>
    <row r="56" spans="1:19" x14ac:dyDescent="0.25">
      <c r="A56" s="82"/>
      <c r="C56" s="99">
        <v>45811</v>
      </c>
      <c r="D56" s="2">
        <v>280</v>
      </c>
      <c r="E56">
        <v>22.296113967895508</v>
      </c>
      <c r="F56">
        <v>31.119947753906253</v>
      </c>
      <c r="H56">
        <v>6149.3109981558182</v>
      </c>
      <c r="J56">
        <v>6143.5636230468754</v>
      </c>
      <c r="K56" s="71">
        <f t="shared" si="10"/>
        <v>-9.3463724808624485E-2</v>
      </c>
      <c r="L56" s="84"/>
      <c r="M56" s="85"/>
      <c r="Q56" s="84"/>
      <c r="R56" s="84"/>
      <c r="S56" s="85"/>
    </row>
    <row r="57" spans="1:19" s="2" customFormat="1" ht="15" customHeight="1" x14ac:dyDescent="0.25">
      <c r="A57" s="82"/>
      <c r="B57"/>
      <c r="C57" s="99">
        <v>45811</v>
      </c>
      <c r="D57" s="7">
        <v>400</v>
      </c>
      <c r="E57">
        <v>22.01</v>
      </c>
      <c r="F57">
        <v>31.097000000000001</v>
      </c>
      <c r="G57"/>
      <c r="H57">
        <v>8787.582916553516</v>
      </c>
      <c r="I57"/>
      <c r="J57">
        <v>8788.5749999999989</v>
      </c>
      <c r="K57" s="71">
        <f>((J57-H57)/H57)*100</f>
        <v>1.1289605525246757E-2</v>
      </c>
      <c r="L57" s="84"/>
      <c r="M57" s="85"/>
      <c r="P57" s="7"/>
      <c r="Q57" s="84"/>
      <c r="R57" s="84"/>
      <c r="S57" s="85"/>
    </row>
    <row r="58" spans="1:19" x14ac:dyDescent="0.25">
      <c r="A58" s="82"/>
      <c r="D58" s="83"/>
      <c r="I58" s="83"/>
      <c r="J58" s="84"/>
      <c r="K58" s="84"/>
      <c r="L58" s="84"/>
      <c r="M58" s="85"/>
      <c r="Q58" s="84"/>
      <c r="R58" s="84"/>
      <c r="S58" s="85"/>
    </row>
    <row r="59" spans="1:19" x14ac:dyDescent="0.25">
      <c r="A59" s="82"/>
      <c r="D59" s="83"/>
      <c r="I59" s="83"/>
      <c r="J59" s="84"/>
      <c r="K59" s="84"/>
      <c r="L59" s="84"/>
      <c r="M59" s="85"/>
      <c r="Q59" s="84"/>
      <c r="R59" s="84"/>
      <c r="S59" s="85"/>
    </row>
    <row r="60" spans="1:19" x14ac:dyDescent="0.25">
      <c r="A60" s="82"/>
      <c r="D60" s="83"/>
      <c r="I60" s="83"/>
      <c r="J60" s="84"/>
      <c r="K60" s="84"/>
      <c r="L60" s="84"/>
      <c r="M60" s="85"/>
      <c r="Q60" s="84"/>
      <c r="R60" s="84"/>
      <c r="S60" s="85"/>
    </row>
    <row r="61" spans="1:19" x14ac:dyDescent="0.25">
      <c r="A61" s="82"/>
      <c r="D61" s="83"/>
      <c r="I61" s="83"/>
      <c r="J61" s="84"/>
      <c r="K61" s="84"/>
      <c r="L61" s="84"/>
      <c r="M61" s="85"/>
      <c r="Q61" s="84"/>
      <c r="R61" s="84"/>
      <c r="S61" s="85"/>
    </row>
    <row r="62" spans="1:19" x14ac:dyDescent="0.25">
      <c r="A62" s="82"/>
      <c r="D62" s="83"/>
      <c r="I62" s="83"/>
      <c r="J62" s="84"/>
      <c r="K62" s="84"/>
      <c r="L62" s="84"/>
      <c r="M62" s="85"/>
      <c r="Q62" s="84"/>
      <c r="R62" s="84"/>
      <c r="S62" s="85"/>
    </row>
    <row r="63" spans="1:19" x14ac:dyDescent="0.25">
      <c r="A63" s="82"/>
      <c r="D63" s="83"/>
      <c r="I63" s="83"/>
      <c r="J63" s="84"/>
      <c r="K63" s="84"/>
      <c r="L63" s="84"/>
      <c r="M63" s="85"/>
      <c r="Q63" s="84"/>
      <c r="R63" s="84"/>
      <c r="S63" s="85"/>
    </row>
    <row r="64" spans="1:19" x14ac:dyDescent="0.25">
      <c r="A64" s="82"/>
      <c r="D64" s="83"/>
      <c r="I64" s="83"/>
      <c r="J64" s="84"/>
      <c r="K64" s="84"/>
      <c r="L64" s="84"/>
      <c r="M64" s="85"/>
      <c r="Q64" s="84"/>
      <c r="R64" s="84"/>
      <c r="S64" s="85"/>
    </row>
    <row r="65" spans="1:19" x14ac:dyDescent="0.25">
      <c r="A65" s="82"/>
      <c r="D65" s="83"/>
      <c r="I65" s="83"/>
      <c r="J65" s="84"/>
      <c r="K65" s="84"/>
      <c r="L65" s="84"/>
      <c r="M65" s="85"/>
      <c r="Q65" s="84"/>
      <c r="R65" s="84"/>
      <c r="S65" s="85"/>
    </row>
    <row r="66" spans="1:19" x14ac:dyDescent="0.25">
      <c r="A66" s="82"/>
      <c r="D66" s="83"/>
      <c r="I66" s="83"/>
      <c r="J66" s="84"/>
      <c r="K66" s="84"/>
      <c r="L66" s="84"/>
      <c r="M66" s="85"/>
      <c r="Q66" s="84"/>
      <c r="R66" s="84"/>
      <c r="S66" s="85"/>
    </row>
    <row r="67" spans="1:19" x14ac:dyDescent="0.25">
      <c r="A67" s="82"/>
      <c r="D67" s="83"/>
      <c r="I67" s="83"/>
      <c r="J67" s="84"/>
      <c r="K67" s="84"/>
      <c r="L67" s="84"/>
      <c r="M67" s="85"/>
      <c r="Q67" s="84"/>
      <c r="R67" s="84"/>
      <c r="S67" s="85"/>
    </row>
    <row r="68" spans="1:19" x14ac:dyDescent="0.25">
      <c r="A68" s="82"/>
      <c r="D68" s="83"/>
      <c r="I68" s="83"/>
      <c r="J68" s="84"/>
      <c r="K68" s="84"/>
      <c r="L68" s="84"/>
      <c r="M68" s="85"/>
      <c r="Q68" s="84"/>
      <c r="R68" s="84"/>
      <c r="S68" s="85"/>
    </row>
    <row r="69" spans="1:19" x14ac:dyDescent="0.25">
      <c r="A69" s="82"/>
      <c r="D69" s="83"/>
      <c r="I69" s="83"/>
      <c r="J69" s="84"/>
      <c r="K69" s="84"/>
      <c r="L69" s="84"/>
      <c r="M69" s="85"/>
      <c r="Q69" s="84"/>
      <c r="R69" s="84"/>
      <c r="S69" s="85"/>
    </row>
    <row r="70" spans="1:19" x14ac:dyDescent="0.25">
      <c r="A70" s="82"/>
      <c r="D70" s="83"/>
      <c r="I70" s="83"/>
      <c r="J70" s="84"/>
      <c r="K70" s="84"/>
      <c r="L70" s="84"/>
      <c r="M70" s="85"/>
      <c r="Q70" s="84"/>
      <c r="R70" s="84"/>
      <c r="S70" s="85"/>
    </row>
    <row r="71" spans="1:19" x14ac:dyDescent="0.25">
      <c r="A71" s="82"/>
      <c r="D71" s="83"/>
      <c r="I71" s="83"/>
      <c r="J71" s="84"/>
      <c r="K71" s="84"/>
      <c r="L71" s="84"/>
      <c r="M71" s="85"/>
      <c r="Q71" s="84"/>
      <c r="R71" s="84"/>
      <c r="S71" s="85"/>
    </row>
    <row r="72" spans="1:19" x14ac:dyDescent="0.25">
      <c r="A72" s="82"/>
      <c r="D72" s="83"/>
      <c r="I72" s="83"/>
      <c r="J72" s="84"/>
      <c r="K72" s="84"/>
      <c r="L72" s="84"/>
      <c r="M72" s="85"/>
      <c r="Q72" s="84"/>
      <c r="R72" s="84"/>
      <c r="S72" s="85"/>
    </row>
    <row r="73" spans="1:19" x14ac:dyDescent="0.25">
      <c r="A73" s="82"/>
      <c r="D73" s="83"/>
      <c r="I73" s="83"/>
      <c r="J73" s="84"/>
      <c r="K73" s="84"/>
      <c r="L73" s="84"/>
      <c r="M73" s="85"/>
      <c r="Q73" s="84"/>
      <c r="R73" s="84"/>
      <c r="S73" s="85"/>
    </row>
    <row r="74" spans="1:19" x14ac:dyDescent="0.25">
      <c r="A74" s="82"/>
      <c r="D74" s="83"/>
      <c r="I74" s="83"/>
      <c r="J74" s="84"/>
      <c r="K74" s="84"/>
      <c r="L74" s="84"/>
      <c r="M74" s="85"/>
      <c r="Q74" s="84"/>
      <c r="R74" s="84"/>
      <c r="S74" s="85"/>
    </row>
    <row r="75" spans="1:19" x14ac:dyDescent="0.25">
      <c r="A75" s="82"/>
      <c r="D75" s="83"/>
      <c r="I75" s="83"/>
      <c r="J75" s="84"/>
      <c r="K75" s="84"/>
      <c r="L75" s="84"/>
      <c r="M75" s="85"/>
      <c r="Q75" s="84"/>
      <c r="R75" s="84"/>
      <c r="S75" s="85"/>
    </row>
    <row r="76" spans="1:19" x14ac:dyDescent="0.25">
      <c r="A76" s="82"/>
      <c r="D76" s="83"/>
      <c r="I76" s="83"/>
      <c r="J76" s="84"/>
      <c r="K76" s="84"/>
      <c r="L76" s="84"/>
      <c r="M76" s="85"/>
      <c r="Q76" s="84"/>
      <c r="R76" s="84"/>
      <c r="S76" s="85"/>
    </row>
    <row r="77" spans="1:19" x14ac:dyDescent="0.25">
      <c r="A77" s="82"/>
      <c r="D77" s="83"/>
      <c r="I77" s="83"/>
      <c r="J77" s="84"/>
      <c r="K77" s="84"/>
      <c r="L77" s="84"/>
      <c r="M77" s="85"/>
      <c r="Q77" s="84"/>
      <c r="R77" s="84"/>
      <c r="S77" s="85"/>
    </row>
    <row r="78" spans="1:19" x14ac:dyDescent="0.25">
      <c r="A78" s="82"/>
      <c r="D78" s="83"/>
      <c r="I78" s="83"/>
      <c r="J78" s="84"/>
      <c r="K78" s="84"/>
      <c r="L78" s="84"/>
      <c r="M78" s="85"/>
      <c r="Q78" s="84"/>
      <c r="R78" s="84"/>
      <c r="S78" s="85"/>
    </row>
    <row r="79" spans="1:19" x14ac:dyDescent="0.25">
      <c r="A79" s="82"/>
      <c r="D79" s="83"/>
      <c r="I79" s="83"/>
      <c r="J79" s="84"/>
      <c r="K79" s="84"/>
      <c r="L79" s="84"/>
      <c r="M79" s="85"/>
      <c r="Q79" s="84"/>
      <c r="R79" s="84"/>
      <c r="S79" s="85"/>
    </row>
    <row r="80" spans="1:19" x14ac:dyDescent="0.25">
      <c r="A80" s="82"/>
      <c r="D80" s="83"/>
      <c r="I80" s="83"/>
      <c r="J80" s="84"/>
      <c r="K80" s="84"/>
      <c r="L80" s="84"/>
      <c r="M80" s="85"/>
      <c r="Q80" s="84"/>
      <c r="R80" s="84"/>
      <c r="S80" s="85"/>
    </row>
    <row r="81" spans="1:19" x14ac:dyDescent="0.25">
      <c r="A81" s="82"/>
      <c r="D81" s="83"/>
      <c r="I81" s="83"/>
      <c r="J81" s="84"/>
      <c r="K81" s="84"/>
      <c r="L81" s="84"/>
      <c r="M81" s="85"/>
      <c r="Q81" s="84"/>
      <c r="R81" s="84"/>
      <c r="S81" s="85"/>
    </row>
    <row r="82" spans="1:19" ht="15" customHeight="1" x14ac:dyDescent="0.25">
      <c r="A82" s="82"/>
      <c r="D82" s="83"/>
      <c r="I82" s="83"/>
      <c r="J82" s="84"/>
      <c r="K82" s="84"/>
      <c r="L82" s="84"/>
      <c r="M82" s="85"/>
      <c r="Q82" s="84"/>
      <c r="R82" s="84"/>
      <c r="S82" s="85"/>
    </row>
    <row r="83" spans="1:19" ht="15" customHeight="1" x14ac:dyDescent="0.25">
      <c r="A83" s="82"/>
      <c r="D83" s="83"/>
      <c r="I83" s="83"/>
      <c r="J83" s="84"/>
      <c r="K83" s="84"/>
      <c r="L83" s="84"/>
      <c r="M83" s="85"/>
      <c r="Q83" s="84"/>
      <c r="R83" s="84"/>
      <c r="S83" s="85"/>
    </row>
    <row r="84" spans="1:19" ht="15" customHeight="1" x14ac:dyDescent="0.25">
      <c r="A84" s="82"/>
      <c r="D84" s="83"/>
      <c r="I84" s="83"/>
      <c r="J84" s="84"/>
      <c r="K84" s="84"/>
      <c r="L84" s="84"/>
      <c r="M84" s="85"/>
      <c r="Q84" s="84"/>
      <c r="R84" s="84"/>
      <c r="S84" s="85"/>
    </row>
    <row r="85" spans="1:19" ht="15" customHeight="1" x14ac:dyDescent="0.25">
      <c r="A85" s="82"/>
      <c r="D85" s="83"/>
      <c r="I85" s="83"/>
      <c r="J85" s="84"/>
      <c r="K85" s="84"/>
      <c r="L85" s="84"/>
      <c r="M85" s="85"/>
      <c r="Q85" s="84"/>
      <c r="R85" s="84"/>
      <c r="S85" s="85"/>
    </row>
    <row r="86" spans="1:19" ht="15" customHeight="1" x14ac:dyDescent="0.25">
      <c r="A86" s="82"/>
      <c r="D86" s="83"/>
      <c r="I86" s="83"/>
      <c r="J86" s="84"/>
      <c r="K86" s="84"/>
      <c r="L86" s="84"/>
      <c r="M86" s="85"/>
      <c r="Q86" s="84"/>
      <c r="R86" s="84"/>
      <c r="S86" s="85"/>
    </row>
    <row r="87" spans="1:19" ht="15" customHeight="1" x14ac:dyDescent="0.25">
      <c r="A87" s="82"/>
      <c r="D87" s="83"/>
      <c r="I87" s="83"/>
      <c r="J87" s="84"/>
      <c r="K87" s="84"/>
      <c r="L87" s="84"/>
      <c r="M87" s="85"/>
      <c r="Q87" s="84"/>
      <c r="R87" s="84"/>
      <c r="S87" s="85"/>
    </row>
    <row r="88" spans="1:19" ht="15" customHeight="1" x14ac:dyDescent="0.25">
      <c r="A88" s="82"/>
      <c r="D88" s="83"/>
      <c r="I88" s="83"/>
      <c r="J88" s="84"/>
      <c r="K88" s="84"/>
      <c r="L88" s="84"/>
      <c r="M88" s="85"/>
      <c r="Q88" s="84"/>
      <c r="R88" s="84"/>
      <c r="S88" s="85"/>
    </row>
    <row r="89" spans="1:19" ht="15" customHeight="1" x14ac:dyDescent="0.25">
      <c r="A89" s="82"/>
      <c r="D89" s="83"/>
      <c r="I89" s="83"/>
      <c r="J89" s="84"/>
      <c r="K89" s="84"/>
      <c r="L89" s="84"/>
      <c r="M89" s="85"/>
      <c r="Q89" s="84"/>
      <c r="R89" s="84"/>
      <c r="S89" s="85"/>
    </row>
    <row r="90" spans="1:19" ht="15" customHeight="1" x14ac:dyDescent="0.25">
      <c r="A90" s="82"/>
      <c r="D90" s="83"/>
      <c r="I90" s="83"/>
      <c r="J90" s="84"/>
      <c r="K90" s="84"/>
      <c r="L90" s="84"/>
      <c r="M90" s="85"/>
      <c r="Q90" s="84"/>
      <c r="R90" s="84"/>
      <c r="S90" s="85"/>
    </row>
    <row r="91" spans="1:19" ht="15" customHeight="1" x14ac:dyDescent="0.25">
      <c r="A91" s="82"/>
      <c r="D91" s="83"/>
      <c r="I91" s="83"/>
      <c r="J91" s="84"/>
      <c r="K91" s="84"/>
      <c r="L91" s="84"/>
      <c r="M91" s="85"/>
      <c r="Q91" s="84"/>
      <c r="R91" s="84"/>
      <c r="S91" s="85"/>
    </row>
    <row r="92" spans="1:19" ht="15" customHeight="1" x14ac:dyDescent="0.25">
      <c r="A92" s="82"/>
      <c r="D92" s="83"/>
      <c r="I92" s="83"/>
      <c r="J92" s="84"/>
      <c r="K92" s="84"/>
      <c r="L92" s="84"/>
      <c r="M92" s="85"/>
      <c r="Q92" s="84"/>
      <c r="R92" s="84"/>
      <c r="S92" s="85"/>
    </row>
    <row r="93" spans="1:19" ht="15" customHeight="1" x14ac:dyDescent="0.25">
      <c r="A93" s="82"/>
      <c r="D93" s="83"/>
      <c r="I93" s="83"/>
      <c r="J93" s="84"/>
      <c r="K93" s="84"/>
      <c r="L93" s="84"/>
      <c r="M93" s="85"/>
      <c r="Q93" s="84"/>
      <c r="R93" s="84"/>
      <c r="S93" s="85"/>
    </row>
    <row r="94" spans="1:19" ht="15" customHeight="1" x14ac:dyDescent="0.25">
      <c r="A94" s="82"/>
      <c r="D94" s="83"/>
      <c r="I94" s="83"/>
      <c r="J94" s="84"/>
      <c r="K94" s="84"/>
      <c r="L94" s="84"/>
      <c r="M94" s="85"/>
      <c r="Q94" s="84"/>
      <c r="R94" s="84"/>
      <c r="S94" s="85"/>
    </row>
    <row r="95" spans="1:19" ht="15" customHeight="1" x14ac:dyDescent="0.25">
      <c r="A95" s="82"/>
      <c r="D95" s="83"/>
      <c r="I95" s="83"/>
      <c r="J95" s="84"/>
      <c r="K95" s="84"/>
      <c r="L95" s="84"/>
      <c r="M95" s="85"/>
      <c r="Q95" s="84"/>
      <c r="R95" s="84"/>
      <c r="S95" s="85"/>
    </row>
    <row r="96" spans="1:19" ht="15" customHeight="1" x14ac:dyDescent="0.25">
      <c r="A96" s="82"/>
      <c r="D96" s="83"/>
      <c r="I96" s="83"/>
      <c r="J96" s="84"/>
      <c r="K96" s="84"/>
      <c r="L96" s="84"/>
      <c r="M96" s="85"/>
      <c r="Q96" s="84"/>
      <c r="R96" s="84"/>
      <c r="S96" s="85"/>
    </row>
    <row r="97" spans="1:19" ht="15" customHeight="1" x14ac:dyDescent="0.25">
      <c r="A97" s="82"/>
      <c r="D97" s="83"/>
      <c r="I97" s="83"/>
      <c r="J97" s="84"/>
      <c r="K97" s="84"/>
      <c r="L97" s="84"/>
      <c r="M97" s="85"/>
      <c r="Q97" s="84"/>
      <c r="R97" s="84"/>
      <c r="S97" s="85"/>
    </row>
    <row r="98" spans="1:19" ht="15" customHeight="1" x14ac:dyDescent="0.25">
      <c r="A98" s="82"/>
      <c r="D98" s="83"/>
      <c r="I98" s="83"/>
      <c r="J98" s="84"/>
      <c r="K98" s="84"/>
      <c r="L98" s="84"/>
      <c r="M98" s="85"/>
      <c r="Q98" s="84"/>
      <c r="R98" s="84"/>
      <c r="S98" s="85"/>
    </row>
    <row r="99" spans="1:19" ht="15" customHeight="1" x14ac:dyDescent="0.25">
      <c r="A99" s="82"/>
      <c r="D99" s="83"/>
      <c r="I99" s="83"/>
      <c r="J99" s="84"/>
      <c r="K99" s="84"/>
      <c r="L99" s="84"/>
      <c r="M99" s="85"/>
      <c r="Q99" s="84"/>
      <c r="R99" s="84"/>
      <c r="S99" s="85"/>
    </row>
    <row r="100" spans="1:19" ht="15" customHeight="1" x14ac:dyDescent="0.25">
      <c r="A100" s="82"/>
      <c r="D100" s="83"/>
      <c r="I100" s="83"/>
      <c r="J100" s="84"/>
      <c r="K100" s="84"/>
      <c r="L100" s="84"/>
      <c r="M100" s="85"/>
      <c r="Q100" s="84"/>
      <c r="R100" s="84"/>
      <c r="S100" s="85"/>
    </row>
    <row r="101" spans="1:19" ht="15" customHeight="1" x14ac:dyDescent="0.25">
      <c r="A101" s="82"/>
      <c r="D101" s="83"/>
      <c r="I101" s="83"/>
      <c r="J101" s="84"/>
      <c r="K101" s="84"/>
      <c r="L101" s="84"/>
      <c r="M101" s="85"/>
      <c r="Q101" s="84"/>
      <c r="R101" s="84"/>
      <c r="S101" s="85"/>
    </row>
    <row r="102" spans="1:19" ht="15" customHeight="1" x14ac:dyDescent="0.25">
      <c r="A102" s="82"/>
      <c r="D102" s="83"/>
      <c r="I102" s="83"/>
      <c r="J102" s="84"/>
      <c r="K102" s="84"/>
      <c r="L102" s="84"/>
      <c r="M102" s="85"/>
      <c r="Q102" s="84"/>
      <c r="R102" s="84"/>
      <c r="S102" s="85"/>
    </row>
    <row r="103" spans="1:19" ht="15" customHeight="1" x14ac:dyDescent="0.25">
      <c r="A103" s="82"/>
      <c r="D103" s="83"/>
      <c r="I103" s="83"/>
      <c r="J103" s="84"/>
      <c r="K103" s="84"/>
      <c r="L103" s="84"/>
      <c r="M103" s="85"/>
      <c r="Q103" s="84"/>
      <c r="R103" s="84"/>
      <c r="S103" s="85"/>
    </row>
    <row r="104" spans="1:19" ht="15" customHeight="1" x14ac:dyDescent="0.25">
      <c r="A104" s="82"/>
      <c r="D104" s="83"/>
      <c r="I104" s="83"/>
      <c r="J104" s="84"/>
      <c r="K104" s="84"/>
      <c r="L104" s="84"/>
      <c r="M104" s="85"/>
      <c r="Q104" s="84"/>
      <c r="R104" s="84"/>
      <c r="S104" s="85"/>
    </row>
    <row r="105" spans="1:19" ht="15" customHeight="1" x14ac:dyDescent="0.25">
      <c r="A105" s="82"/>
      <c r="D105" s="83"/>
      <c r="I105" s="83"/>
      <c r="J105" s="84"/>
      <c r="K105" s="84"/>
      <c r="L105" s="84"/>
      <c r="M105" s="85"/>
      <c r="Q105" s="84"/>
      <c r="R105" s="84"/>
      <c r="S105" s="85"/>
    </row>
    <row r="106" spans="1:19" ht="15" customHeight="1" x14ac:dyDescent="0.25">
      <c r="A106" s="82"/>
      <c r="D106" s="83"/>
      <c r="I106" s="83"/>
      <c r="J106" s="84"/>
      <c r="K106" s="84"/>
      <c r="L106" s="84"/>
      <c r="M106" s="85"/>
      <c r="Q106" s="84"/>
      <c r="R106" s="84"/>
      <c r="S106" s="85"/>
    </row>
    <row r="107" spans="1:19" ht="15" customHeight="1" x14ac:dyDescent="0.25">
      <c r="A107" s="82"/>
      <c r="D107" s="83"/>
      <c r="I107" s="83"/>
      <c r="J107" s="84"/>
      <c r="K107" s="84"/>
      <c r="L107" s="84"/>
      <c r="M107" s="85"/>
      <c r="Q107" s="84"/>
      <c r="R107" s="84"/>
      <c r="S107" s="85"/>
    </row>
    <row r="108" spans="1:19" ht="15" customHeight="1" x14ac:dyDescent="0.25">
      <c r="A108" s="82"/>
      <c r="D108" s="83"/>
      <c r="I108" s="83"/>
      <c r="J108" s="84"/>
      <c r="K108" s="84"/>
      <c r="L108" s="84"/>
      <c r="M108" s="85"/>
      <c r="Q108" s="84"/>
      <c r="R108" s="84"/>
      <c r="S108" s="85"/>
    </row>
    <row r="109" spans="1:19" ht="15" customHeight="1" x14ac:dyDescent="0.25">
      <c r="A109" s="82"/>
      <c r="D109" s="83"/>
      <c r="I109" s="83"/>
      <c r="J109" s="84"/>
      <c r="K109" s="84"/>
      <c r="L109" s="84"/>
      <c r="M109" s="85"/>
      <c r="Q109" s="84"/>
      <c r="R109" s="84"/>
      <c r="S109" s="85"/>
    </row>
    <row r="110" spans="1:19" ht="15" customHeight="1" x14ac:dyDescent="0.25">
      <c r="A110" s="82"/>
      <c r="D110" s="83"/>
      <c r="I110" s="83"/>
      <c r="J110" s="84"/>
      <c r="K110" s="84"/>
      <c r="L110" s="84"/>
      <c r="M110" s="85"/>
      <c r="Q110" s="84"/>
      <c r="R110" s="84"/>
      <c r="S110" s="85"/>
    </row>
    <row r="111" spans="1:19" ht="15" customHeight="1" x14ac:dyDescent="0.25">
      <c r="A111" s="82"/>
      <c r="D111" s="83"/>
      <c r="I111" s="83"/>
      <c r="J111" s="84"/>
      <c r="K111" s="84"/>
      <c r="L111" s="84"/>
      <c r="M111" s="85"/>
      <c r="Q111" s="84"/>
      <c r="R111" s="84"/>
      <c r="S111" s="85"/>
    </row>
    <row r="112" spans="1:19" ht="15" customHeight="1" x14ac:dyDescent="0.25">
      <c r="A112" s="82"/>
      <c r="D112" s="83"/>
      <c r="I112" s="83"/>
      <c r="J112" s="84"/>
      <c r="K112" s="84"/>
      <c r="L112" s="84"/>
      <c r="M112" s="85"/>
      <c r="Q112" s="84"/>
      <c r="R112" s="84"/>
      <c r="S112" s="85"/>
    </row>
  </sheetData>
  <mergeCells count="32">
    <mergeCell ref="N20:N21"/>
    <mergeCell ref="O20:O21"/>
    <mergeCell ref="A1:C1"/>
    <mergeCell ref="D1:F1"/>
    <mergeCell ref="A2:C2"/>
    <mergeCell ref="D2:F2"/>
    <mergeCell ref="A3:C3"/>
    <mergeCell ref="D3:F3"/>
    <mergeCell ref="A10:B10"/>
    <mergeCell ref="A11:B11"/>
    <mergeCell ref="A4:B4"/>
    <mergeCell ref="A5:E5"/>
    <mergeCell ref="A6:C6"/>
    <mergeCell ref="A7:C7"/>
    <mergeCell ref="A9:B9"/>
    <mergeCell ref="A12:B12"/>
    <mergeCell ref="A13:B13"/>
    <mergeCell ref="I12:J12"/>
    <mergeCell ref="G12:H12"/>
    <mergeCell ref="M20:M21"/>
    <mergeCell ref="M26:M27"/>
    <mergeCell ref="N26:N27"/>
    <mergeCell ref="O26:O27"/>
    <mergeCell ref="M23:M24"/>
    <mergeCell ref="N23:N24"/>
    <mergeCell ref="O23:O24"/>
    <mergeCell ref="O17:O18"/>
    <mergeCell ref="N17:N18"/>
    <mergeCell ref="M17:M18"/>
    <mergeCell ref="M14:M15"/>
    <mergeCell ref="N14:N15"/>
    <mergeCell ref="O14:O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DF42-728D-4541-85B4-8F02A583398F}">
  <dimension ref="A1:R80"/>
  <sheetViews>
    <sheetView tabSelected="1" topLeftCell="H7" workbookViewId="0">
      <selection activeCell="I43" sqref="I43"/>
    </sheetView>
  </sheetViews>
  <sheetFormatPr defaultRowHeight="15" customHeight="1" x14ac:dyDescent="0.25"/>
  <cols>
    <col min="1" max="1" width="4.42578125" customWidth="1"/>
    <col min="2" max="2" width="7.140625" customWidth="1"/>
    <col min="3" max="3" width="14.140625" customWidth="1"/>
    <col min="4" max="4" width="13.42578125" customWidth="1"/>
    <col min="5" max="5" width="18.42578125" customWidth="1"/>
    <col min="6" max="6" width="15.5703125" customWidth="1"/>
    <col min="7" max="8" width="18.5703125" customWidth="1"/>
    <col min="9" max="13" width="22" customWidth="1"/>
    <col min="14" max="15" width="21.42578125" customWidth="1"/>
    <col min="16" max="16" width="25" customWidth="1"/>
    <col min="17" max="17" width="21.85546875" customWidth="1"/>
    <col min="18" max="18" width="25.140625" customWidth="1"/>
    <col min="19" max="19" width="20.5703125" customWidth="1"/>
    <col min="20" max="20" width="12.5703125" customWidth="1"/>
    <col min="21" max="21" width="16.85546875" customWidth="1"/>
    <col min="22" max="22" width="11" customWidth="1"/>
  </cols>
  <sheetData>
    <row r="1" spans="1:18" x14ac:dyDescent="0.25">
      <c r="A1" s="140" t="s">
        <v>0</v>
      </c>
      <c r="B1" s="140"/>
      <c r="C1" s="141"/>
      <c r="D1" s="128" t="s">
        <v>48</v>
      </c>
      <c r="E1" s="128"/>
      <c r="F1" s="128"/>
    </row>
    <row r="2" spans="1:18" x14ac:dyDescent="0.25">
      <c r="A2" s="140" t="s">
        <v>1</v>
      </c>
      <c r="B2" s="140"/>
      <c r="C2" s="141"/>
      <c r="D2" s="128" t="s">
        <v>39</v>
      </c>
      <c r="E2" s="128"/>
      <c r="F2" s="128"/>
    </row>
    <row r="3" spans="1:18" x14ac:dyDescent="0.25">
      <c r="A3" s="140" t="s">
        <v>2</v>
      </c>
      <c r="B3" s="140"/>
      <c r="C3" s="141"/>
      <c r="D3" s="142">
        <v>45811</v>
      </c>
      <c r="E3" s="128"/>
      <c r="F3" s="128"/>
    </row>
    <row r="4" spans="1:18" x14ac:dyDescent="0.25">
      <c r="A4" s="112"/>
      <c r="B4" s="112"/>
      <c r="C4" s="3"/>
      <c r="D4" s="2"/>
      <c r="E4" s="2"/>
      <c r="F4" s="2"/>
    </row>
    <row r="5" spans="1:18" x14ac:dyDescent="0.25">
      <c r="A5" s="144" t="s">
        <v>3</v>
      </c>
      <c r="B5" s="144"/>
      <c r="C5" s="144"/>
      <c r="D5" s="144"/>
      <c r="E5" s="144"/>
    </row>
    <row r="6" spans="1:18" x14ac:dyDescent="0.25">
      <c r="A6" s="144" t="s">
        <v>4</v>
      </c>
      <c r="B6" s="144"/>
      <c r="C6" s="144"/>
      <c r="D6" s="28">
        <v>21.64</v>
      </c>
      <c r="E6" s="28" t="s">
        <v>5</v>
      </c>
    </row>
    <row r="7" spans="1:18" x14ac:dyDescent="0.25">
      <c r="A7" s="144" t="s">
        <v>6</v>
      </c>
      <c r="B7" s="144"/>
      <c r="C7" s="144"/>
      <c r="D7" s="28">
        <v>1007</v>
      </c>
      <c r="E7" s="28" t="s">
        <v>49</v>
      </c>
    </row>
    <row r="9" spans="1:18" ht="17.25" customHeight="1" x14ac:dyDescent="0.25">
      <c r="A9" s="150" t="s">
        <v>8</v>
      </c>
      <c r="B9" s="150"/>
      <c r="C9" s="63" t="s">
        <v>9</v>
      </c>
      <c r="D9" s="63" t="s">
        <v>10</v>
      </c>
      <c r="E9" s="64" t="s">
        <v>11</v>
      </c>
      <c r="F9" s="64" t="s">
        <v>13</v>
      </c>
      <c r="G9" s="65" t="s">
        <v>14</v>
      </c>
      <c r="H9" s="65"/>
      <c r="I9" s="66" t="s">
        <v>15</v>
      </c>
      <c r="J9" s="81"/>
      <c r="L9" s="2"/>
    </row>
    <row r="10" spans="1:18" ht="17.25" customHeight="1" x14ac:dyDescent="0.25">
      <c r="A10" s="143" t="s">
        <v>40</v>
      </c>
      <c r="B10" s="143"/>
      <c r="C10" s="4" t="s">
        <v>41</v>
      </c>
      <c r="D10" s="4">
        <v>21046486</v>
      </c>
      <c r="E10" s="5" t="s">
        <v>42</v>
      </c>
      <c r="F10" s="5">
        <v>400</v>
      </c>
      <c r="G10" s="29">
        <v>20</v>
      </c>
      <c r="H10" s="29"/>
      <c r="I10" s="4" t="s">
        <v>50</v>
      </c>
      <c r="N10" s="14"/>
      <c r="O10" s="14"/>
      <c r="P10" s="14"/>
      <c r="Q10" s="14"/>
      <c r="R10" s="14"/>
    </row>
    <row r="11" spans="1:18" ht="17.25" customHeight="1" x14ac:dyDescent="0.25">
      <c r="A11" s="112"/>
      <c r="B11" s="112"/>
      <c r="F11" s="1"/>
      <c r="G11" s="1"/>
      <c r="H11" s="1"/>
      <c r="I11" s="1"/>
      <c r="J11" s="1"/>
      <c r="K11" s="1"/>
      <c r="L11" s="1"/>
      <c r="M11" s="1"/>
    </row>
    <row r="12" spans="1:18" ht="32.25" customHeight="1" x14ac:dyDescent="0.25">
      <c r="A12" s="135" t="s">
        <v>21</v>
      </c>
      <c r="B12" s="135"/>
      <c r="C12" s="58" t="s">
        <v>2</v>
      </c>
      <c r="D12" s="59" t="s">
        <v>22</v>
      </c>
      <c r="E12" s="60" t="s">
        <v>23</v>
      </c>
      <c r="F12" s="60" t="s">
        <v>24</v>
      </c>
      <c r="G12" s="138" t="s">
        <v>25</v>
      </c>
      <c r="H12" s="139"/>
      <c r="I12" s="138" t="s">
        <v>26</v>
      </c>
      <c r="J12" s="139"/>
      <c r="K12" s="68" t="s">
        <v>27</v>
      </c>
      <c r="L12" s="67" t="s">
        <v>43</v>
      </c>
      <c r="M12" s="58" t="s">
        <v>29</v>
      </c>
      <c r="N12" s="60" t="s">
        <v>30</v>
      </c>
      <c r="O12" s="60" t="s">
        <v>31</v>
      </c>
      <c r="Q12" s="6"/>
    </row>
    <row r="13" spans="1:18" s="2" customFormat="1" ht="15" customHeight="1" x14ac:dyDescent="0.25">
      <c r="A13" s="148"/>
      <c r="B13" s="149"/>
      <c r="C13" s="74"/>
      <c r="D13" s="61" t="s">
        <v>32</v>
      </c>
      <c r="E13" s="61" t="s">
        <v>33</v>
      </c>
      <c r="F13" s="61" t="s">
        <v>47</v>
      </c>
      <c r="G13" s="61" t="s">
        <v>32</v>
      </c>
      <c r="H13" s="61" t="s">
        <v>45</v>
      </c>
      <c r="I13" s="61" t="s">
        <v>32</v>
      </c>
      <c r="J13" s="61" t="s">
        <v>45</v>
      </c>
      <c r="K13" s="69" t="s">
        <v>35</v>
      </c>
      <c r="L13" s="93" t="s">
        <v>46</v>
      </c>
      <c r="M13" s="61" t="s">
        <v>45</v>
      </c>
      <c r="N13" s="61" t="s">
        <v>35</v>
      </c>
      <c r="O13" s="61" t="s">
        <v>35</v>
      </c>
      <c r="P13" s="7"/>
      <c r="Q13" s="7"/>
    </row>
    <row r="14" spans="1:18" x14ac:dyDescent="0.25">
      <c r="A14" s="47" t="s">
        <v>50</v>
      </c>
      <c r="B14" s="44"/>
      <c r="C14" s="86">
        <v>45811</v>
      </c>
      <c r="D14" s="9">
        <v>20</v>
      </c>
      <c r="E14" s="25">
        <v>21.400666999816895</v>
      </c>
      <c r="F14" s="89">
        <v>21.023262500000001</v>
      </c>
      <c r="G14" s="10"/>
      <c r="H14" s="89">
        <v>292.38316468254533</v>
      </c>
      <c r="I14" s="9"/>
      <c r="J14" s="91">
        <v>288.94105224609376</v>
      </c>
      <c r="K14" s="4">
        <f t="shared" ref="K14:K24" si="0">((J14-H14)/H14)*100</f>
        <v>-1.1772608180737203</v>
      </c>
      <c r="L14" s="4"/>
      <c r="M14" s="145"/>
      <c r="N14" s="146"/>
      <c r="O14" s="147"/>
      <c r="P14" s="8"/>
      <c r="Q14" s="8"/>
    </row>
    <row r="15" spans="1:18" x14ac:dyDescent="0.25">
      <c r="A15" s="47" t="s">
        <v>50</v>
      </c>
      <c r="B15" s="45"/>
      <c r="C15" s="86">
        <v>45811</v>
      </c>
      <c r="D15" s="9">
        <v>20</v>
      </c>
      <c r="E15" s="11">
        <v>21.425542449951173</v>
      </c>
      <c r="F15" s="13">
        <v>21.030138085937502</v>
      </c>
      <c r="G15" s="10"/>
      <c r="H15" s="89">
        <v>292.46262544662142</v>
      </c>
      <c r="I15" s="9"/>
      <c r="J15" s="91">
        <v>289.05473693847659</v>
      </c>
      <c r="K15" s="4">
        <f t="shared" si="0"/>
        <v>-1.1652389781226287</v>
      </c>
      <c r="L15" s="4"/>
      <c r="M15" s="76">
        <f>IF(H13="","",AVERAGE(H14:H15))</f>
        <v>292.42289506458337</v>
      </c>
      <c r="N15" s="39">
        <f>IF(K13="","",AVERAGE(K14:K15))</f>
        <v>-1.1712498980981745</v>
      </c>
      <c r="O15" s="40">
        <f>IF(K13="","",STDEV(K13:K15)/SQRT(3))</f>
        <v>4.9078956082633284E-3</v>
      </c>
      <c r="P15" s="8"/>
      <c r="Q15" s="8"/>
    </row>
    <row r="16" spans="1:18" x14ac:dyDescent="0.25">
      <c r="A16" s="47" t="s">
        <v>50</v>
      </c>
      <c r="B16" s="44"/>
      <c r="C16" s="86">
        <v>45811</v>
      </c>
      <c r="D16" s="9">
        <v>40</v>
      </c>
      <c r="E16" s="11">
        <v>21.399155998229979</v>
      </c>
      <c r="F16" s="13">
        <v>21.0264736328125</v>
      </c>
      <c r="G16" s="10"/>
      <c r="H16" s="89">
        <v>584.89124537688508</v>
      </c>
      <c r="I16" s="9"/>
      <c r="J16" s="91">
        <v>582.60666503906248</v>
      </c>
      <c r="K16" s="4">
        <f t="shared" si="0"/>
        <v>-0.39059916794454563</v>
      </c>
      <c r="L16" s="4"/>
      <c r="M16" s="145"/>
      <c r="N16" s="146"/>
      <c r="O16" s="147"/>
      <c r="P16" s="8"/>
      <c r="Q16" s="8"/>
    </row>
    <row r="17" spans="1:15" x14ac:dyDescent="0.25">
      <c r="A17" s="47" t="s">
        <v>50</v>
      </c>
      <c r="B17" s="45"/>
      <c r="C17" s="86">
        <v>45811</v>
      </c>
      <c r="D17" s="9">
        <v>40</v>
      </c>
      <c r="E17" s="11">
        <v>21.350899124145506</v>
      </c>
      <c r="F17" s="13">
        <v>21.023533789062501</v>
      </c>
      <c r="G17" s="10"/>
      <c r="H17" s="89">
        <v>584.93684897212847</v>
      </c>
      <c r="I17" s="11"/>
      <c r="J17" s="91">
        <v>583.33333374023437</v>
      </c>
      <c r="K17" s="4">
        <f t="shared" si="0"/>
        <v>-0.27413476082278976</v>
      </c>
      <c r="L17" s="4"/>
      <c r="M17" s="76">
        <f>IF(H15="","",AVERAGE(H16:H17))</f>
        <v>584.91404717450678</v>
      </c>
      <c r="N17" s="39">
        <f>IF(K15="","",AVERAGE(K16:K17))</f>
        <v>-0.3323669643836677</v>
      </c>
      <c r="O17" s="40">
        <f>IF(K15="","",STDEV(K15:K17)/SQRT(3))</f>
        <v>0.27965231585433969</v>
      </c>
    </row>
    <row r="18" spans="1:15" x14ac:dyDescent="0.25">
      <c r="A18" s="47" t="s">
        <v>50</v>
      </c>
      <c r="B18" s="44"/>
      <c r="C18" s="86">
        <v>45811</v>
      </c>
      <c r="D18" s="9">
        <v>80</v>
      </c>
      <c r="E18" s="11">
        <v>21.271074104309083</v>
      </c>
      <c r="F18" s="13">
        <v>21.032917968750002</v>
      </c>
      <c r="G18" s="10"/>
      <c r="H18" s="89">
        <v>1170.7550646937113</v>
      </c>
      <c r="I18" s="9"/>
      <c r="J18" s="91">
        <v>1170.3317504882812</v>
      </c>
      <c r="K18" s="4">
        <f t="shared" si="0"/>
        <v>-3.6157367001519988E-2</v>
      </c>
      <c r="L18" s="4"/>
      <c r="M18" s="145"/>
      <c r="N18" s="146"/>
      <c r="O18" s="147"/>
    </row>
    <row r="19" spans="1:15" x14ac:dyDescent="0.25">
      <c r="A19" s="47" t="s">
        <v>50</v>
      </c>
      <c r="B19" s="45"/>
      <c r="C19" s="86">
        <v>45811</v>
      </c>
      <c r="D19" s="9">
        <v>80</v>
      </c>
      <c r="E19" s="11">
        <v>21.231964874267579</v>
      </c>
      <c r="F19" s="13">
        <v>21.039774218750001</v>
      </c>
      <c r="G19" s="10"/>
      <c r="H19" s="89">
        <v>1171.3847788904718</v>
      </c>
      <c r="I19" s="9"/>
      <c r="J19" s="91">
        <v>1170.9521411132814</v>
      </c>
      <c r="K19" s="4">
        <f t="shared" si="0"/>
        <v>-3.6933873906077663E-2</v>
      </c>
      <c r="L19" s="4"/>
      <c r="M19" s="76">
        <f>IF(H17="","",AVERAGE(H18:H19))</f>
        <v>1171.0699217920915</v>
      </c>
      <c r="N19" s="39">
        <f>IF(K17="","",AVERAGE(K18:K19))</f>
        <v>-3.6545620453798826E-2</v>
      </c>
      <c r="O19" s="40">
        <f>IF(K17="","",STDEV(K17:K19)/SQRT(3))</f>
        <v>7.9196697352229464E-2</v>
      </c>
    </row>
    <row r="20" spans="1:15" x14ac:dyDescent="0.25">
      <c r="A20" s="47" t="s">
        <v>50</v>
      </c>
      <c r="B20" s="44"/>
      <c r="C20" s="86">
        <v>45811</v>
      </c>
      <c r="D20" s="9">
        <v>160</v>
      </c>
      <c r="E20" s="11">
        <v>21.169044282701279</v>
      </c>
      <c r="F20" s="13">
        <v>21.045249348958333</v>
      </c>
      <c r="G20" s="10"/>
      <c r="H20" s="89">
        <v>2343.9544158024769</v>
      </c>
      <c r="I20" s="9"/>
      <c r="J20" s="91">
        <v>2346.2000162760419</v>
      </c>
      <c r="K20" s="4">
        <f t="shared" si="0"/>
        <v>9.580393110145817E-2</v>
      </c>
      <c r="L20" s="4"/>
      <c r="M20" s="145"/>
      <c r="N20" s="146"/>
      <c r="O20" s="147"/>
    </row>
    <row r="21" spans="1:15" x14ac:dyDescent="0.25">
      <c r="A21" s="47" t="s">
        <v>50</v>
      </c>
      <c r="B21" s="45"/>
      <c r="C21" s="86">
        <v>45811</v>
      </c>
      <c r="D21" s="9">
        <v>160</v>
      </c>
      <c r="E21" s="11">
        <v>21.181810590955948</v>
      </c>
      <c r="F21" s="13">
        <v>21.04922786458333</v>
      </c>
      <c r="G21" s="10"/>
      <c r="H21" s="89">
        <v>2344.3316728220707</v>
      </c>
      <c r="I21" s="9"/>
      <c r="J21" s="91">
        <v>2344.8128255208335</v>
      </c>
      <c r="K21" s="4">
        <f t="shared" si="0"/>
        <v>2.0524088137392021E-2</v>
      </c>
      <c r="L21" s="4"/>
      <c r="M21" s="76">
        <f>IF(H19="","",AVERAGE(H20:H21))</f>
        <v>2344.1430443122736</v>
      </c>
      <c r="N21" s="39">
        <f>IF(K19="","",AVERAGE(K20:K21))</f>
        <v>5.8164009619425097E-2</v>
      </c>
      <c r="O21" s="40">
        <f>IF(K19="","",STDEV(K19:K21)/SQRT(3))</f>
        <v>3.8433056545043982E-2</v>
      </c>
    </row>
    <row r="22" spans="1:15" x14ac:dyDescent="0.25">
      <c r="A22" s="47" t="s">
        <v>50</v>
      </c>
      <c r="B22" s="48"/>
      <c r="C22" s="86">
        <v>45811</v>
      </c>
      <c r="D22" s="9">
        <v>280</v>
      </c>
      <c r="E22" s="11">
        <v>21.154941982693142</v>
      </c>
      <c r="F22" s="13">
        <v>21.051290364583334</v>
      </c>
      <c r="G22" s="10"/>
      <c r="H22" s="89">
        <v>4103.3445996600021</v>
      </c>
      <c r="I22" s="9"/>
      <c r="J22" s="91">
        <v>4106.8606119791666</v>
      </c>
      <c r="K22" s="4">
        <f t="shared" si="0"/>
        <v>8.5686498751672155E-2</v>
      </c>
      <c r="L22" s="4"/>
      <c r="M22" s="145"/>
      <c r="N22" s="146"/>
      <c r="O22" s="147"/>
    </row>
    <row r="23" spans="1:15" x14ac:dyDescent="0.25">
      <c r="A23" s="47" t="s">
        <v>50</v>
      </c>
      <c r="B23" s="48"/>
      <c r="C23" s="94">
        <v>45811</v>
      </c>
      <c r="D23" s="31">
        <v>280</v>
      </c>
      <c r="E23" s="33">
        <v>21.185369279649521</v>
      </c>
      <c r="F23" s="33">
        <v>21.056592013888888</v>
      </c>
      <c r="G23" s="32"/>
      <c r="H23" s="90">
        <v>4104.0007436528986</v>
      </c>
      <c r="I23" s="33"/>
      <c r="J23" s="92">
        <v>4105.0666666666666</v>
      </c>
      <c r="K23" s="96">
        <f t="shared" si="0"/>
        <v>2.5972778280232065E-2</v>
      </c>
      <c r="L23" s="96"/>
      <c r="M23" s="106">
        <f>IF(H21="","",AVERAGE(H22:H23))</f>
        <v>4103.6726716564499</v>
      </c>
      <c r="N23" s="95">
        <f>IF(K21="","",AVERAGE(K22:K23))</f>
        <v>5.5829638515952108E-2</v>
      </c>
      <c r="O23" s="107">
        <f>IF(K21="","",STDEV(K21:K23)/SQRT(3))</f>
        <v>2.0872039236311143E-2</v>
      </c>
    </row>
    <row r="24" spans="1:15" x14ac:dyDescent="0.25">
      <c r="A24" s="102" t="s">
        <v>50</v>
      </c>
      <c r="B24" s="103"/>
      <c r="C24" s="88">
        <v>45811</v>
      </c>
      <c r="D24" s="9">
        <v>400</v>
      </c>
      <c r="E24" s="11">
        <v>20.998675028483074</v>
      </c>
      <c r="F24" s="11">
        <v>21.048661892361114</v>
      </c>
      <c r="G24" s="10"/>
      <c r="H24" s="89">
        <v>5865.0293142924493</v>
      </c>
      <c r="I24" s="9"/>
      <c r="J24" s="13">
        <v>5880.9333333333334</v>
      </c>
      <c r="K24" s="4">
        <f t="shared" si="0"/>
        <v>0.27116691475228827</v>
      </c>
      <c r="L24" s="4"/>
      <c r="M24" s="11">
        <f>IF(H22="","",AVERAGE(H24))</f>
        <v>5865.0293142924493</v>
      </c>
      <c r="N24" s="11">
        <f>IF(K22="","",AVERAGE(K24))</f>
        <v>0.27116691475228827</v>
      </c>
      <c r="O24" s="12">
        <f>IF(K22="","",STDEV(K22:K24)/SQRT(3))</f>
        <v>7.3819930195254416E-2</v>
      </c>
    </row>
    <row r="25" spans="1:15" x14ac:dyDescent="0.25"/>
    <row r="26" spans="1:15" x14ac:dyDescent="0.25">
      <c r="M26" s="84">
        <f>M15</f>
        <v>292.42289506458337</v>
      </c>
      <c r="N26" s="84">
        <f>N15</f>
        <v>-1.1712498980981745</v>
      </c>
    </row>
    <row r="27" spans="1:15" x14ac:dyDescent="0.25">
      <c r="M27" s="84">
        <f t="shared" ref="M27:N27" si="1">M17</f>
        <v>584.91404717450678</v>
      </c>
      <c r="N27" s="84">
        <f t="shared" si="1"/>
        <v>-0.3323669643836677</v>
      </c>
    </row>
    <row r="28" spans="1:15" ht="15" customHeight="1" x14ac:dyDescent="0.25">
      <c r="M28" s="84">
        <f t="shared" ref="M28:N28" si="2">M19</f>
        <v>1171.0699217920915</v>
      </c>
      <c r="N28" s="84">
        <f t="shared" si="2"/>
        <v>-3.6545620453798826E-2</v>
      </c>
    </row>
    <row r="29" spans="1:15" ht="15" customHeight="1" x14ac:dyDescent="0.25">
      <c r="M29" s="84">
        <f t="shared" ref="M29:N29" si="3">M21</f>
        <v>2344.1430443122736</v>
      </c>
      <c r="N29" s="84">
        <f t="shared" si="3"/>
        <v>5.8164009619425097E-2</v>
      </c>
    </row>
    <row r="30" spans="1:15" s="15" customFormat="1" x14ac:dyDescent="0.25">
      <c r="M30" s="151">
        <f t="shared" ref="M30:N30" si="4">M23</f>
        <v>4103.6726716564499</v>
      </c>
      <c r="N30" s="151">
        <f t="shared" si="4"/>
        <v>5.5829638515952108E-2</v>
      </c>
    </row>
    <row r="31" spans="1:15" s="17" customFormat="1" ht="15" customHeight="1" x14ac:dyDescent="0.25">
      <c r="A31" s="16"/>
      <c r="B31" s="16"/>
    </row>
    <row r="32" spans="1:15" s="15" customFormat="1" x14ac:dyDescent="0.25">
      <c r="C32" s="18"/>
      <c r="D32" s="16"/>
      <c r="E32" s="16"/>
      <c r="F32" s="7"/>
      <c r="G32"/>
      <c r="H32"/>
      <c r="I32"/>
      <c r="J32"/>
      <c r="K32"/>
      <c r="L32" s="7"/>
      <c r="M32" s="2" t="s">
        <v>51</v>
      </c>
      <c r="N32" s="16"/>
      <c r="O32" s="16"/>
    </row>
    <row r="33" spans="3:15" s="15" customFormat="1" x14ac:dyDescent="0.25">
      <c r="C33" s="18"/>
      <c r="D33" s="16"/>
      <c r="E33" s="16"/>
      <c r="F33" s="7"/>
      <c r="G33" s="2"/>
      <c r="H33" s="2"/>
      <c r="I33" s="2"/>
      <c r="J33" s="2"/>
      <c r="K33"/>
      <c r="L33" s="7"/>
      <c r="M33" s="84">
        <v>2747.4132383925435</v>
      </c>
      <c r="N33" s="84">
        <v>-0.23444738135976367</v>
      </c>
      <c r="O33" s="16"/>
    </row>
    <row r="34" spans="3:15" s="15" customFormat="1" x14ac:dyDescent="0.25">
      <c r="C34" s="18"/>
      <c r="D34" s="16"/>
      <c r="E34" s="16"/>
      <c r="F34" s="7"/>
      <c r="G34" s="2"/>
      <c r="H34" s="2"/>
      <c r="I34" s="2"/>
      <c r="J34" s="2"/>
      <c r="K34"/>
      <c r="L34" s="7"/>
      <c r="M34" s="84">
        <v>5490.9417177899331</v>
      </c>
      <c r="N34" s="84">
        <v>-0.26293028482166175</v>
      </c>
      <c r="O34" s="22"/>
    </row>
    <row r="35" spans="3:15" s="15" customFormat="1" x14ac:dyDescent="0.25">
      <c r="C35" s="18"/>
      <c r="D35" s="16"/>
      <c r="E35" s="16"/>
      <c r="F35" s="7"/>
      <c r="G35" s="2"/>
      <c r="H35" s="2"/>
      <c r="I35" s="2"/>
      <c r="J35" s="2"/>
      <c r="K35"/>
      <c r="L35" s="8"/>
      <c r="M35" s="84">
        <v>10981.211837826595</v>
      </c>
      <c r="N35" s="84">
        <v>-0.23543148096808286</v>
      </c>
      <c r="O35" s="16"/>
    </row>
    <row r="36" spans="3:15" s="15" customFormat="1" x14ac:dyDescent="0.25">
      <c r="C36" s="18"/>
      <c r="D36" s="16"/>
      <c r="E36" s="16"/>
      <c r="F36" s="7"/>
      <c r="G36" s="2"/>
      <c r="H36" s="2"/>
      <c r="I36" s="2"/>
      <c r="J36" s="2"/>
      <c r="K36"/>
      <c r="L36" s="7"/>
      <c r="M36" s="84">
        <v>19167.430564138125</v>
      </c>
      <c r="N36" s="84">
        <v>3.3135645737950067E-2</v>
      </c>
      <c r="O36" s="16"/>
    </row>
    <row r="37" spans="3:15" s="15" customFormat="1" x14ac:dyDescent="0.25">
      <c r="C37" s="18"/>
      <c r="D37" s="16"/>
      <c r="E37" s="16"/>
      <c r="F37" s="7"/>
      <c r="G37" s="2"/>
      <c r="H37" s="2"/>
      <c r="I37" s="2"/>
      <c r="J37" s="2"/>
      <c r="K37"/>
      <c r="L37" s="7"/>
      <c r="M37" s="8"/>
      <c r="N37" s="21"/>
      <c r="O37" s="22"/>
    </row>
    <row r="38" spans="3:15" s="15" customFormat="1" x14ac:dyDescent="0.25">
      <c r="C38" s="18"/>
      <c r="D38" s="16"/>
      <c r="E38" s="23"/>
      <c r="F38" s="7"/>
      <c r="G38" s="2"/>
      <c r="H38" s="2"/>
      <c r="I38" s="2"/>
      <c r="J38" s="2"/>
      <c r="K38"/>
      <c r="L38" s="7"/>
      <c r="M38" s="8" t="s">
        <v>52</v>
      </c>
      <c r="N38" s="16"/>
      <c r="O38" s="16"/>
    </row>
    <row r="39" spans="3:15" s="15" customFormat="1" x14ac:dyDescent="0.25">
      <c r="C39" s="18"/>
      <c r="D39" s="16"/>
      <c r="E39" s="16"/>
      <c r="F39" s="7"/>
      <c r="G39" s="7"/>
      <c r="H39" s="7"/>
      <c r="I39" s="7"/>
      <c r="J39" s="7"/>
      <c r="K39"/>
      <c r="L39" s="7"/>
      <c r="M39" s="154">
        <v>860.81793765642715</v>
      </c>
      <c r="N39" s="154">
        <v>-0.28236408587306161</v>
      </c>
      <c r="O39" s="16"/>
    </row>
    <row r="40" spans="3:15" s="15" customFormat="1" x14ac:dyDescent="0.25">
      <c r="C40" s="18"/>
      <c r="D40" s="16"/>
      <c r="E40" s="16"/>
      <c r="F40" s="7"/>
      <c r="G40" s="25"/>
      <c r="H40" s="7"/>
      <c r="I40" s="7"/>
      <c r="J40" s="7"/>
      <c r="K40"/>
      <c r="L40" s="7"/>
      <c r="M40" s="154">
        <v>1721.5929291415453</v>
      </c>
      <c r="N40" s="154">
        <v>-0.2929118646850063</v>
      </c>
      <c r="O40" s="22"/>
    </row>
    <row r="41" spans="3:15" s="15" customFormat="1" x14ac:dyDescent="0.25">
      <c r="C41" s="18"/>
      <c r="D41" s="16"/>
      <c r="E41" s="16"/>
      <c r="F41" s="7"/>
      <c r="G41" s="25"/>
      <c r="H41" s="7"/>
      <c r="I41" s="7"/>
      <c r="J41" s="7"/>
      <c r="K41"/>
      <c r="L41" s="8"/>
      <c r="M41" s="154">
        <v>3443.065331157321</v>
      </c>
      <c r="N41" s="154">
        <v>-0.33436231283853973</v>
      </c>
      <c r="O41" s="16"/>
    </row>
    <row r="42" spans="3:15" s="15" customFormat="1" x14ac:dyDescent="0.25">
      <c r="C42" s="18"/>
      <c r="D42" s="16"/>
      <c r="E42" s="16"/>
      <c r="F42" s="7"/>
      <c r="G42" s="25"/>
      <c r="H42" s="7"/>
      <c r="I42" s="7"/>
      <c r="J42" s="7"/>
      <c r="K42"/>
      <c r="L42" s="7"/>
      <c r="M42" s="154">
        <v>6875.7712771757679</v>
      </c>
      <c r="N42" s="154">
        <v>-0.19807913250931067</v>
      </c>
      <c r="O42" s="16"/>
    </row>
    <row r="43" spans="3:15" s="15" customFormat="1" x14ac:dyDescent="0.25">
      <c r="C43" s="18"/>
      <c r="D43" s="16"/>
      <c r="E43" s="16"/>
      <c r="F43" s="7"/>
      <c r="G43" s="25"/>
      <c r="H43" s="7"/>
      <c r="I43" s="8"/>
      <c r="J43" s="8"/>
      <c r="K43"/>
      <c r="L43" s="8"/>
      <c r="M43" s="154">
        <v>11999.721863984443</v>
      </c>
      <c r="N43" s="154">
        <v>-5.404191385629642E-2</v>
      </c>
      <c r="O43" s="22"/>
    </row>
    <row r="44" spans="3:15" s="15" customFormat="1" x14ac:dyDescent="0.25">
      <c r="C44" s="18"/>
      <c r="D44" s="16"/>
      <c r="E44" s="16"/>
      <c r="F44" s="7"/>
      <c r="G44" s="25"/>
      <c r="H44" s="25"/>
      <c r="I44" s="7"/>
      <c r="J44" s="7"/>
      <c r="K44" s="7"/>
      <c r="L44" s="7"/>
      <c r="M44" s="8"/>
      <c r="N44" s="16"/>
      <c r="O44" s="16"/>
    </row>
    <row r="45" spans="3:15" s="15" customFormat="1" x14ac:dyDescent="0.25">
      <c r="C45" s="18"/>
      <c r="D45" s="16"/>
      <c r="E45" s="16"/>
      <c r="F45" s="7"/>
      <c r="G45" s="25"/>
      <c r="H45" s="25"/>
      <c r="I45" s="7"/>
      <c r="J45" s="7"/>
      <c r="K45" s="7"/>
      <c r="L45" s="7"/>
      <c r="M45" s="8"/>
      <c r="N45" s="16"/>
      <c r="O45" s="16"/>
    </row>
    <row r="46" spans="3:15" s="15" customFormat="1" x14ac:dyDescent="0.25">
      <c r="C46" s="18"/>
      <c r="D46" s="16"/>
      <c r="E46" s="16"/>
      <c r="F46" s="7"/>
      <c r="G46" s="25"/>
      <c r="H46" s="25"/>
      <c r="I46" s="7"/>
      <c r="J46" s="7"/>
      <c r="K46" s="7"/>
      <c r="L46" s="7"/>
      <c r="M46" s="8"/>
      <c r="N46" s="21"/>
      <c r="O46" s="22"/>
    </row>
    <row r="47" spans="3:15" s="15" customFormat="1" x14ac:dyDescent="0.25">
      <c r="C47" s="18"/>
      <c r="D47" s="16"/>
      <c r="E47" s="16"/>
      <c r="F47" s="7"/>
      <c r="G47" s="25"/>
      <c r="H47" s="25"/>
      <c r="I47" s="7"/>
      <c r="J47" s="7"/>
      <c r="K47" s="7"/>
      <c r="L47" s="7"/>
      <c r="M47" s="8"/>
      <c r="N47" s="16"/>
      <c r="O47" s="16"/>
    </row>
    <row r="48" spans="3:15" s="15" customFormat="1" x14ac:dyDescent="0.25">
      <c r="C48" s="18"/>
      <c r="D48" s="16"/>
      <c r="E48" s="16"/>
      <c r="F48" s="7"/>
      <c r="G48" s="25"/>
      <c r="H48" s="25"/>
      <c r="I48" s="8"/>
      <c r="J48" s="8"/>
      <c r="K48" s="8"/>
      <c r="L48" s="8"/>
      <c r="M48" s="8"/>
      <c r="N48" s="16"/>
      <c r="O48" s="16"/>
    </row>
    <row r="49" spans="2:17" s="15" customFormat="1" x14ac:dyDescent="0.25">
      <c r="C49" s="18"/>
      <c r="D49" s="16"/>
      <c r="E49" s="16"/>
      <c r="F49" s="7"/>
      <c r="G49" s="25"/>
      <c r="H49" s="25"/>
      <c r="I49" s="7"/>
      <c r="J49" s="7"/>
      <c r="K49" s="7"/>
      <c r="L49" s="7"/>
      <c r="M49" s="8"/>
      <c r="N49" s="21"/>
      <c r="O49" s="22"/>
    </row>
    <row r="50" spans="2:17" x14ac:dyDescent="0.25">
      <c r="C50" s="6"/>
      <c r="D50" s="7"/>
      <c r="E50" s="7"/>
      <c r="F50" s="7"/>
      <c r="G50" s="25"/>
      <c r="H50" s="25"/>
      <c r="I50" s="7"/>
      <c r="J50" s="7"/>
      <c r="K50" s="7"/>
      <c r="L50" s="7"/>
      <c r="M50" s="8"/>
      <c r="N50" s="7"/>
      <c r="O50" s="7"/>
    </row>
    <row r="51" spans="2:17" x14ac:dyDescent="0.25">
      <c r="C51" s="6"/>
      <c r="D51" s="7"/>
      <c r="E51" s="7"/>
      <c r="F51" s="7"/>
      <c r="G51" s="25"/>
      <c r="H51" s="25"/>
      <c r="I51" s="7"/>
      <c r="J51" s="7"/>
      <c r="K51" s="7"/>
      <c r="L51" s="7"/>
      <c r="M51" s="8"/>
      <c r="N51" s="7"/>
      <c r="O51" s="7"/>
    </row>
    <row r="52" spans="2:17" x14ac:dyDescent="0.25">
      <c r="C52" s="6"/>
      <c r="D52" s="7"/>
      <c r="E52" s="7"/>
      <c r="F52" s="7"/>
      <c r="G52" s="25"/>
      <c r="H52" s="25"/>
      <c r="I52" s="7"/>
      <c r="J52" s="7"/>
      <c r="K52" s="7"/>
      <c r="L52" s="7"/>
      <c r="M52" s="8"/>
      <c r="N52" s="8"/>
      <c r="O52" s="26"/>
    </row>
    <row r="55" spans="2:17" x14ac:dyDescent="0.25">
      <c r="B55" s="6"/>
      <c r="C55" s="6"/>
      <c r="D55" s="24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2:17" s="2" customFormat="1" ht="1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2:17" x14ac:dyDescent="0.25">
      <c r="C57" s="6"/>
      <c r="D57" s="7"/>
      <c r="E57" s="7"/>
      <c r="F57" s="7"/>
      <c r="G57" s="25"/>
      <c r="H57" s="25"/>
      <c r="I57" s="7"/>
      <c r="J57" s="7"/>
      <c r="K57" s="7"/>
      <c r="L57" s="7"/>
      <c r="M57" s="125"/>
      <c r="N57" s="117"/>
      <c r="O57" s="117"/>
    </row>
    <row r="58" spans="2:17" x14ac:dyDescent="0.25">
      <c r="C58" s="6"/>
      <c r="D58" s="7"/>
      <c r="E58" s="7"/>
      <c r="F58" s="7"/>
      <c r="G58" s="25"/>
      <c r="H58" s="25"/>
      <c r="I58" s="7"/>
      <c r="J58" s="7"/>
      <c r="K58" s="7"/>
      <c r="L58" s="7"/>
      <c r="M58" s="125"/>
      <c r="N58" s="117"/>
      <c r="O58" s="117"/>
    </row>
    <row r="59" spans="2:17" x14ac:dyDescent="0.25">
      <c r="C59" s="6"/>
      <c r="D59" s="7"/>
      <c r="E59" s="7"/>
      <c r="F59" s="7"/>
      <c r="G59" s="25"/>
      <c r="H59" s="25"/>
      <c r="I59" s="7"/>
      <c r="J59" s="7"/>
      <c r="K59" s="7"/>
      <c r="L59" s="7"/>
      <c r="M59" s="8"/>
      <c r="N59" s="8"/>
      <c r="O59" s="26"/>
    </row>
    <row r="60" spans="2:17" x14ac:dyDescent="0.25">
      <c r="C60" s="6"/>
      <c r="D60" s="7"/>
      <c r="E60" s="7"/>
      <c r="F60" s="7"/>
      <c r="G60" s="25"/>
      <c r="H60" s="25"/>
      <c r="I60" s="8"/>
      <c r="J60" s="8"/>
      <c r="K60" s="8"/>
      <c r="L60" s="8"/>
      <c r="M60" s="116"/>
      <c r="N60" s="117"/>
      <c r="O60" s="117"/>
    </row>
    <row r="61" spans="2:17" x14ac:dyDescent="0.25">
      <c r="C61" s="6"/>
      <c r="D61" s="7"/>
      <c r="E61" s="7"/>
      <c r="F61" s="7"/>
      <c r="G61" s="25"/>
      <c r="H61" s="25"/>
      <c r="I61" s="7"/>
      <c r="J61" s="7"/>
      <c r="K61" s="7"/>
      <c r="L61" s="7"/>
      <c r="M61" s="116"/>
      <c r="N61" s="117"/>
      <c r="O61" s="117"/>
    </row>
    <row r="62" spans="2:17" x14ac:dyDescent="0.25">
      <c r="C62" s="6"/>
      <c r="D62" s="7"/>
      <c r="E62" s="7"/>
      <c r="F62" s="7"/>
      <c r="G62" s="25"/>
      <c r="H62" s="25"/>
      <c r="I62" s="7"/>
      <c r="J62" s="7"/>
      <c r="K62" s="7"/>
      <c r="L62" s="7"/>
      <c r="M62" s="8"/>
      <c r="N62" s="8"/>
      <c r="O62" s="26"/>
    </row>
    <row r="63" spans="2:17" x14ac:dyDescent="0.25">
      <c r="C63" s="6"/>
      <c r="D63" s="7"/>
      <c r="E63" s="27"/>
      <c r="F63" s="7"/>
      <c r="G63" s="25"/>
      <c r="H63" s="25"/>
      <c r="I63" s="7"/>
      <c r="J63" s="7"/>
      <c r="K63" s="7"/>
      <c r="L63" s="7"/>
      <c r="M63" s="116"/>
      <c r="N63" s="117"/>
      <c r="O63" s="117"/>
    </row>
    <row r="64" spans="2:17" x14ac:dyDescent="0.25">
      <c r="C64" s="6"/>
      <c r="D64" s="7"/>
      <c r="E64" s="7"/>
      <c r="F64" s="7"/>
      <c r="G64" s="25"/>
      <c r="H64" s="25"/>
      <c r="I64" s="7"/>
      <c r="J64" s="7"/>
      <c r="K64" s="7"/>
      <c r="L64" s="7"/>
      <c r="M64" s="116"/>
      <c r="N64" s="117"/>
      <c r="O64" s="117"/>
    </row>
    <row r="65" spans="3:15" x14ac:dyDescent="0.25">
      <c r="C65" s="6"/>
      <c r="D65" s="7"/>
      <c r="E65" s="7"/>
      <c r="F65" s="7"/>
      <c r="G65" s="25"/>
      <c r="H65" s="25"/>
      <c r="I65" s="7"/>
      <c r="J65" s="7"/>
      <c r="K65" s="7"/>
      <c r="L65" s="7"/>
      <c r="M65" s="8"/>
      <c r="N65" s="8"/>
      <c r="O65" s="26"/>
    </row>
    <row r="66" spans="3:15" x14ac:dyDescent="0.25">
      <c r="C66" s="6"/>
      <c r="D66" s="7"/>
      <c r="E66" s="7"/>
      <c r="F66" s="7"/>
      <c r="G66" s="25"/>
      <c r="H66" s="25"/>
      <c r="I66" s="7"/>
      <c r="J66" s="7"/>
      <c r="K66" s="8"/>
      <c r="L66" s="8"/>
      <c r="M66" s="116"/>
      <c r="N66" s="117"/>
      <c r="O66" s="117"/>
    </row>
    <row r="67" spans="3:15" x14ac:dyDescent="0.25">
      <c r="C67" s="6"/>
      <c r="D67" s="7"/>
      <c r="E67" s="7"/>
      <c r="F67" s="7"/>
      <c r="G67" s="25"/>
      <c r="H67" s="25"/>
      <c r="I67" s="8"/>
      <c r="J67" s="8"/>
      <c r="K67" s="7"/>
      <c r="L67" s="7"/>
      <c r="M67" s="116"/>
      <c r="N67" s="117"/>
      <c r="O67" s="117"/>
    </row>
    <row r="68" spans="3:15" x14ac:dyDescent="0.25">
      <c r="C68" s="6"/>
      <c r="D68" s="7"/>
      <c r="E68" s="7"/>
      <c r="F68" s="7"/>
      <c r="G68" s="25"/>
      <c r="H68" s="25"/>
      <c r="I68" s="7"/>
      <c r="J68" s="7"/>
      <c r="K68" s="8"/>
      <c r="L68" s="8"/>
      <c r="M68" s="8"/>
      <c r="N68" s="8"/>
      <c r="O68" s="26"/>
    </row>
    <row r="69" spans="3:15" x14ac:dyDescent="0.25">
      <c r="C69" s="6"/>
      <c r="D69" s="7"/>
      <c r="E69" s="7"/>
      <c r="F69" s="7"/>
      <c r="G69" s="25"/>
      <c r="H69" s="25"/>
      <c r="I69" s="7"/>
      <c r="J69" s="7"/>
      <c r="K69" s="7"/>
      <c r="L69" s="7"/>
      <c r="M69" s="116"/>
      <c r="N69" s="117"/>
      <c r="O69" s="117"/>
    </row>
    <row r="70" spans="3:15" x14ac:dyDescent="0.25">
      <c r="C70" s="6"/>
      <c r="D70" s="7"/>
      <c r="E70" s="7"/>
      <c r="F70" s="7"/>
      <c r="G70" s="25"/>
      <c r="H70" s="25"/>
      <c r="I70" s="7"/>
      <c r="J70" s="7"/>
      <c r="K70" s="7"/>
      <c r="L70" s="7"/>
      <c r="M70" s="116"/>
      <c r="N70" s="117"/>
      <c r="O70" s="117"/>
    </row>
    <row r="71" spans="3:15" x14ac:dyDescent="0.25">
      <c r="C71" s="6"/>
      <c r="D71" s="7"/>
      <c r="E71" s="7"/>
      <c r="F71" s="7"/>
      <c r="G71" s="25"/>
      <c r="H71" s="25"/>
      <c r="I71" s="7"/>
      <c r="J71" s="7"/>
      <c r="K71" s="7"/>
      <c r="L71" s="7"/>
      <c r="M71" s="8"/>
      <c r="N71" s="8"/>
      <c r="O71" s="26"/>
    </row>
    <row r="72" spans="3:15" x14ac:dyDescent="0.25">
      <c r="C72" s="6"/>
      <c r="D72" s="7"/>
      <c r="E72" s="7"/>
      <c r="F72" s="7"/>
      <c r="G72" s="25"/>
      <c r="H72" s="25"/>
      <c r="I72" s="7"/>
      <c r="J72" s="7"/>
      <c r="K72" s="7"/>
      <c r="L72" s="7"/>
      <c r="M72" s="116"/>
      <c r="N72" s="117"/>
      <c r="O72" s="117"/>
    </row>
    <row r="73" spans="3:15" x14ac:dyDescent="0.25">
      <c r="C73" s="6"/>
      <c r="D73" s="7"/>
      <c r="E73" s="7"/>
      <c r="F73" s="7"/>
      <c r="G73" s="25"/>
      <c r="H73" s="25"/>
      <c r="I73" s="8"/>
      <c r="J73" s="8"/>
      <c r="K73" s="8"/>
      <c r="L73" s="8"/>
      <c r="M73" s="116"/>
      <c r="N73" s="117"/>
      <c r="O73" s="117"/>
    </row>
    <row r="74" spans="3:15" x14ac:dyDescent="0.25">
      <c r="C74" s="6"/>
      <c r="D74" s="7"/>
      <c r="E74" s="7"/>
      <c r="F74" s="7"/>
      <c r="G74" s="25"/>
      <c r="H74" s="25"/>
      <c r="I74" s="7"/>
      <c r="J74" s="7"/>
      <c r="K74" s="7"/>
      <c r="L74" s="7"/>
      <c r="M74" s="8"/>
      <c r="N74" s="8"/>
      <c r="O74" s="26"/>
    </row>
    <row r="75" spans="3:15" x14ac:dyDescent="0.25">
      <c r="C75" s="6"/>
      <c r="D75" s="7"/>
      <c r="E75" s="7"/>
      <c r="F75" s="7"/>
      <c r="G75" s="25"/>
      <c r="H75" s="25"/>
      <c r="I75" s="7"/>
      <c r="J75" s="7"/>
      <c r="K75" s="7"/>
      <c r="L75" s="7"/>
      <c r="M75" s="116"/>
      <c r="N75" s="117"/>
      <c r="O75" s="117"/>
    </row>
    <row r="76" spans="3:15" x14ac:dyDescent="0.25">
      <c r="C76" s="6"/>
      <c r="D76" s="7"/>
      <c r="E76" s="7"/>
      <c r="F76" s="7"/>
      <c r="G76" s="25"/>
      <c r="H76" s="25"/>
      <c r="I76" s="7"/>
      <c r="J76" s="7"/>
      <c r="K76" s="7"/>
      <c r="L76" s="7"/>
      <c r="M76" s="116"/>
      <c r="N76" s="117"/>
      <c r="O76" s="117"/>
    </row>
    <row r="77" spans="3:15" x14ac:dyDescent="0.25">
      <c r="C77" s="6"/>
      <c r="D77" s="7"/>
      <c r="E77" s="7"/>
      <c r="F77" s="7"/>
      <c r="G77" s="25"/>
      <c r="H77" s="25"/>
      <c r="I77" s="7"/>
      <c r="J77" s="7"/>
      <c r="K77" s="7"/>
      <c r="L77" s="7"/>
      <c r="M77" s="8"/>
      <c r="N77" s="8"/>
      <c r="O77" s="26"/>
    </row>
    <row r="78" spans="3:15" x14ac:dyDescent="0.25"/>
    <row r="79" spans="3:15" x14ac:dyDescent="0.25"/>
    <row r="80" spans="3:15" x14ac:dyDescent="0.25"/>
  </sheetData>
  <mergeCells count="43">
    <mergeCell ref="A1:C1"/>
    <mergeCell ref="D1:F1"/>
    <mergeCell ref="A2:C2"/>
    <mergeCell ref="D2:F2"/>
    <mergeCell ref="A3:C3"/>
    <mergeCell ref="D3:F3"/>
    <mergeCell ref="A4:B4"/>
    <mergeCell ref="A5:E5"/>
    <mergeCell ref="A6:C6"/>
    <mergeCell ref="A7:C7"/>
    <mergeCell ref="A9:B9"/>
    <mergeCell ref="I12:J12"/>
    <mergeCell ref="A10:B10"/>
    <mergeCell ref="A11:B11"/>
    <mergeCell ref="A12:B12"/>
    <mergeCell ref="A13:B13"/>
    <mergeCell ref="G12:H12"/>
    <mergeCell ref="M14:O14"/>
    <mergeCell ref="M66:M67"/>
    <mergeCell ref="N66:N67"/>
    <mergeCell ref="O66:O67"/>
    <mergeCell ref="M57:M58"/>
    <mergeCell ref="N57:N58"/>
    <mergeCell ref="O57:O58"/>
    <mergeCell ref="M60:M61"/>
    <mergeCell ref="N60:N61"/>
    <mergeCell ref="O60:O61"/>
    <mergeCell ref="M16:O16"/>
    <mergeCell ref="M18:O18"/>
    <mergeCell ref="M20:O20"/>
    <mergeCell ref="M22:O22"/>
    <mergeCell ref="M75:M76"/>
    <mergeCell ref="N75:N76"/>
    <mergeCell ref="O75:O76"/>
    <mergeCell ref="M69:M70"/>
    <mergeCell ref="N69:N70"/>
    <mergeCell ref="O69:O70"/>
    <mergeCell ref="M72:M73"/>
    <mergeCell ref="N72:N73"/>
    <mergeCell ref="O72:O73"/>
    <mergeCell ref="M63:M64"/>
    <mergeCell ref="N63:N64"/>
    <mergeCell ref="O63:O64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648953-9008-4c41-b763-7456227eae4a" xsi:nil="true"/>
    <lcf76f155ced4ddcb4097134ff3c332f xmlns="6e620101-b500-4b9b-b2ff-9afacfd9d2a6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Q 3 T w U r B 5 2 P 6 j A A A A 9 Q A A A B I A H A B D b 2 5 m a W c v U G F j a 2 F n Z S 5 4 b W w g o h g A K K A U A A A A A A A A A A A A A A A A A A A A A A A A A A A A h Y + x D o I w F E V / h X S n r d V B y a M M r m B M T I x r U y o 0 w s P Q I v y b g 5 / k L 4 h R 1 M 3 x n n u G e + / X G y R D X Q U X 0 z r b Y E x m l J P A o G 5 y i 0 V M O n 8 M l y S R s F X 6 p A o T j D K 6 a H B 5 T E r v z x F j f d / T f k 6 b t m C C 8 x k 7 Z O l O l 6 Z W 5 C P b / 3 J o 0 X m F 2 h A J + 9 c Y K e h q Q Y U Q l A O b G G Q W v 7 0 Y 5 z 7 b H w j r r v J d a 6 T B c J M C m y K w 9 w X 5 A F B L A w Q U A A I A C A B D d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3 T w U i i K R 7 g O A A A A E Q A A A B M A H A B G b 3 J t d W x h c y 9 T Z W N 0 a W 9 u M S 5 t I K I Y A C i g F A A A A A A A A A A A A A A A A A A A A A A A A A A A A C t O T S 7 J z M 9 T C I b Q h t Y A U E s B A i 0 A F A A C A A g A Q 3 T w U r B 5 2 P 6 j A A A A 9 Q A A A B I A A A A A A A A A A A A A A A A A A A A A A E N v b m Z p Z y 9 Q Y W N r Y W d l L n h t b F B L A Q I t A B Q A A g A I A E N 0 8 F I P y u m r p A A A A O k A A A A T A A A A A A A A A A A A A A A A A O 8 A A A B b Q 2 9 u d G V u d F 9 U e X B l c 1 0 u e G 1 s U E s B A i 0 A F A A C A A g A Q 3 T w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0 4 V O 7 6 V h V J g y Q t 5 t 1 6 h P M A A A A A A g A A A A A A A 2 Y A A M A A A A A Q A A A A v Z Y P p J 6 t 3 c x U I H w + f z U 7 z A A A A A A E g A A A o A A A A B A A A A D q a H P X P S u m 5 9 M Y t / 2 s r b I i U A A A A D n W G 2 J V I x v d f h o N 8 G q Q B V T u S X X U P g q 7 x + k j O o p H h s u K 7 Y Y j + v F L 8 T Y N k y X C K k Z Y I z v I b y M b u B C q h V w n s 9 H 2 J P R v 9 h I q 9 b / C F 9 o H q / M Y P y / t F A A A A N l Z Z 7 B / y P o U 0 k s j B S H u 8 N v k O J d S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9A29A0F06646A03FB8B2AC9D351B" ma:contentTypeVersion="15" ma:contentTypeDescription="Create a new document." ma:contentTypeScope="" ma:versionID="2d5e882f3ea48576f05d838933caa2b5">
  <xsd:schema xmlns:xsd="http://www.w3.org/2001/XMLSchema" xmlns:xs="http://www.w3.org/2001/XMLSchema" xmlns:p="http://schemas.microsoft.com/office/2006/metadata/properties" xmlns:ns2="6e620101-b500-4b9b-b2ff-9afacfd9d2a6" xmlns:ns3="ff648953-9008-4c41-b763-7456227eae4a" targetNamespace="http://schemas.microsoft.com/office/2006/metadata/properties" ma:root="true" ma:fieldsID="b4f22f41eafae4a2a6773aacfeb07832" ns2:_="" ns3:_="">
    <xsd:import namespace="6e620101-b500-4b9b-b2ff-9afacfd9d2a6"/>
    <xsd:import namespace="ff648953-9008-4c41-b763-7456227ea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20101-b500-4b9b-b2ff-9afacfd9d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d0a502-75c6-45e6-acdf-f84b4c397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48953-9008-4c41-b763-7456227eae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2d7e63-36ab-4487-930a-c0a15b7033b1}" ma:internalName="TaxCatchAll" ma:showField="CatchAllData" ma:web="ff648953-9008-4c41-b763-7456227ea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AE078-547C-494D-8B40-A45AD1C97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7BAD1-2B85-4222-BE52-6051DC697AC0}">
  <ds:schemaRefs>
    <ds:schemaRef ds:uri="http://schemas.microsoft.com/office/2006/metadata/properties"/>
    <ds:schemaRef ds:uri="http://schemas.microsoft.com/office/infopath/2007/PartnerControls"/>
    <ds:schemaRef ds:uri="ff648953-9008-4c41-b763-7456227eae4a"/>
    <ds:schemaRef ds:uri="6e620101-b500-4b9b-b2ff-9afacfd9d2a6"/>
  </ds:schemaRefs>
</ds:datastoreItem>
</file>

<file path=customXml/itemProps3.xml><?xml version="1.0" encoding="utf-8"?>
<ds:datastoreItem xmlns:ds="http://schemas.openxmlformats.org/officeDocument/2006/customXml" ds:itemID="{4C5D5B96-E5F9-469C-B96F-B9396B3EDA2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C956D26-2FF8-445B-B560-FFA5C38EA9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SM-RI-X Tubine 20 bar</vt:lpstr>
      <vt:lpstr>SM-RI-X Tubine 30 bar</vt:lpstr>
      <vt:lpstr>Emerson 3” Coriolis 30 bar.</vt:lpstr>
      <vt:lpstr>Emerson 3” Coriolis 20 bar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Federica Gugole</dc:creator>
  <cp:keywords/>
  <dc:description/>
  <cp:lastModifiedBy>Kurt Rasmussen</cp:lastModifiedBy>
  <cp:revision/>
  <dcterms:created xsi:type="dcterms:W3CDTF">2021-07-16T11:57:22Z</dcterms:created>
  <dcterms:modified xsi:type="dcterms:W3CDTF">2025-07-08T07:44:45Z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0x0101002CEF9A29A0F06646A03FB8B2AC9D351B</vt:lpwstr>
  </property>
  <property fmtid="{D5CDD505-2E9C-101B-9397-08002B2CF9AE}" pid="3" name="MediaServiceImageTags">
    <vt:lpwstr/>
  </property>
</Properties>
</file>